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03_OeFi\Paper\Paper Zinsänderungsrisiken 2022\Zinsausgaben_Analyse\"/>
    </mc:Choice>
  </mc:AlternateContent>
  <xr:revisionPtr revIDLastSave="0" documentId="13_ncr:1_{8719CA1A-E8F5-4F4B-B5A4-B38A10619621}" xr6:coauthVersionLast="47" xr6:coauthVersionMax="47" xr10:uidLastSave="{00000000-0000-0000-0000-000000000000}"/>
  <bookViews>
    <workbookView xWindow="-108" yWindow="-108" windowWidth="23256" windowHeight="13896" xr2:uid="{47EF5CDB-691E-49E4-91F6-7DBBEEC41C54}"/>
  </bookViews>
  <sheets>
    <sheet name="Schulden Status qu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2" l="1"/>
  <c r="H33" i="2"/>
  <c r="I33" i="2"/>
  <c r="J33" i="2"/>
  <c r="G34" i="2"/>
  <c r="H34" i="2"/>
  <c r="I34" i="2"/>
  <c r="J34" i="2"/>
  <c r="G35" i="2"/>
  <c r="H35" i="2"/>
  <c r="I35" i="2"/>
  <c r="J35" i="2"/>
  <c r="G36" i="2"/>
  <c r="H36" i="2"/>
  <c r="I36" i="2"/>
  <c r="J36" i="2"/>
  <c r="G37" i="2"/>
  <c r="H37" i="2"/>
  <c r="I37" i="2"/>
  <c r="J37" i="2"/>
  <c r="G38" i="2"/>
  <c r="H38" i="2"/>
  <c r="I38" i="2"/>
  <c r="J38" i="2"/>
  <c r="G39" i="2"/>
  <c r="H39" i="2"/>
  <c r="I39" i="2"/>
  <c r="J39" i="2"/>
  <c r="G41" i="2"/>
  <c r="H41" i="2"/>
  <c r="I41" i="2"/>
  <c r="J41" i="2"/>
  <c r="G42" i="2"/>
  <c r="H42" i="2"/>
  <c r="I42" i="2"/>
  <c r="J42" i="2"/>
  <c r="G43" i="2"/>
  <c r="H43" i="2"/>
  <c r="I43" i="2"/>
  <c r="J43" i="2"/>
  <c r="G44" i="2"/>
  <c r="H44" i="2"/>
  <c r="I44" i="2"/>
  <c r="J44" i="2"/>
  <c r="G45" i="2"/>
  <c r="H45" i="2"/>
  <c r="I45" i="2"/>
  <c r="J45" i="2"/>
  <c r="G46" i="2"/>
  <c r="H46" i="2"/>
  <c r="I46" i="2"/>
  <c r="J46" i="2"/>
  <c r="G47" i="2"/>
  <c r="H47" i="2"/>
  <c r="I47" i="2"/>
  <c r="J47" i="2"/>
  <c r="G48" i="2"/>
  <c r="H48" i="2"/>
  <c r="I48" i="2"/>
  <c r="J48" i="2"/>
  <c r="G49" i="2"/>
  <c r="H49" i="2"/>
  <c r="I49" i="2"/>
  <c r="J49" i="2"/>
  <c r="G50" i="2"/>
  <c r="H50" i="2"/>
  <c r="I50" i="2"/>
  <c r="J50" i="2"/>
  <c r="G51" i="2"/>
  <c r="H51" i="2"/>
  <c r="I51" i="2"/>
  <c r="J51" i="2"/>
  <c r="G52" i="2"/>
  <c r="H52" i="2"/>
  <c r="I52" i="2"/>
  <c r="J52" i="2"/>
  <c r="G53" i="2"/>
  <c r="H53" i="2"/>
  <c r="I53" i="2"/>
  <c r="J53" i="2"/>
  <c r="H40" i="2"/>
  <c r="I40" i="2"/>
  <c r="J40" i="2"/>
  <c r="G40" i="2"/>
  <c r="Z19" i="2" l="1"/>
  <c r="Z20" i="2"/>
  <c r="Z21" i="2"/>
  <c r="Z22" i="2"/>
  <c r="Z23" i="2"/>
  <c r="Z24" i="2"/>
  <c r="Z25" i="2"/>
  <c r="Z26" i="2"/>
  <c r="Z27" i="2"/>
  <c r="Z28" i="2"/>
  <c r="Z29" i="2"/>
  <c r="Z30" i="2"/>
  <c r="Z31" i="2"/>
  <c r="Z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18" i="2"/>
  <c r="R20" i="2" l="1"/>
  <c r="R19" i="2"/>
  <c r="R21" i="2"/>
  <c r="R22" i="2"/>
  <c r="R23" i="2"/>
  <c r="R24" i="2"/>
  <c r="R25" i="2"/>
  <c r="R26" i="2"/>
  <c r="R27" i="2"/>
  <c r="R28" i="2"/>
  <c r="R29" i="2"/>
  <c r="R30" i="2"/>
  <c r="R31" i="2"/>
  <c r="R18" i="2"/>
  <c r="Y18" i="2" l="1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18" i="2"/>
  <c r="P18" i="2" l="1"/>
  <c r="P19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18" i="2"/>
  <c r="W7" i="2"/>
  <c r="X7" i="2"/>
  <c r="Y7" i="2"/>
  <c r="Z7" i="2"/>
  <c r="W8" i="2"/>
  <c r="X8" i="2"/>
  <c r="Y8" i="2"/>
  <c r="Z8" i="2"/>
  <c r="W9" i="2"/>
  <c r="X9" i="2"/>
  <c r="Y9" i="2"/>
  <c r="Z9" i="2"/>
  <c r="W10" i="2"/>
  <c r="X10" i="2"/>
  <c r="Y10" i="2"/>
  <c r="Z10" i="2"/>
  <c r="W11" i="2"/>
  <c r="X11" i="2"/>
  <c r="Y11" i="2"/>
  <c r="Z11" i="2"/>
  <c r="W12" i="2"/>
  <c r="X12" i="2"/>
  <c r="Y12" i="2"/>
  <c r="Z12" i="2"/>
  <c r="W13" i="2"/>
  <c r="X13" i="2"/>
  <c r="Y13" i="2"/>
  <c r="Z13" i="2"/>
  <c r="W14" i="2"/>
  <c r="X14" i="2"/>
  <c r="Y14" i="2"/>
  <c r="Z14" i="2"/>
  <c r="W15" i="2"/>
  <c r="X15" i="2"/>
  <c r="Y15" i="2"/>
  <c r="Z15" i="2"/>
  <c r="W16" i="2"/>
  <c r="X16" i="2"/>
  <c r="Y16" i="2"/>
  <c r="Z16" i="2"/>
  <c r="W17" i="2"/>
  <c r="X17" i="2"/>
  <c r="Y17" i="2"/>
  <c r="Z17" i="2"/>
  <c r="X6" i="2"/>
  <c r="Y6" i="2"/>
  <c r="Z6" i="2"/>
  <c r="W6" i="2"/>
  <c r="S6" i="2"/>
  <c r="S7" i="2"/>
  <c r="T7" i="2"/>
  <c r="U7" i="2"/>
  <c r="V7" i="2"/>
  <c r="S8" i="2"/>
  <c r="T8" i="2"/>
  <c r="U8" i="2"/>
  <c r="V8" i="2"/>
  <c r="S9" i="2"/>
  <c r="T9" i="2"/>
  <c r="U9" i="2"/>
  <c r="V9" i="2"/>
  <c r="S10" i="2"/>
  <c r="T10" i="2"/>
  <c r="U10" i="2"/>
  <c r="V10" i="2"/>
  <c r="S11" i="2"/>
  <c r="T11" i="2"/>
  <c r="U11" i="2"/>
  <c r="V11" i="2"/>
  <c r="S12" i="2"/>
  <c r="T12" i="2"/>
  <c r="U12" i="2"/>
  <c r="V12" i="2"/>
  <c r="S13" i="2"/>
  <c r="T13" i="2"/>
  <c r="U13" i="2"/>
  <c r="V13" i="2"/>
  <c r="S14" i="2"/>
  <c r="T14" i="2"/>
  <c r="U14" i="2"/>
  <c r="V14" i="2"/>
  <c r="S15" i="2"/>
  <c r="T15" i="2"/>
  <c r="U15" i="2"/>
  <c r="V15" i="2"/>
  <c r="S16" i="2"/>
  <c r="T16" i="2"/>
  <c r="U16" i="2"/>
  <c r="V16" i="2"/>
  <c r="S17" i="2"/>
  <c r="T17" i="2"/>
  <c r="U17" i="2"/>
  <c r="V17" i="2"/>
  <c r="T6" i="2"/>
  <c r="U6" i="2"/>
  <c r="V6" i="2"/>
  <c r="P7" i="2"/>
  <c r="Q7" i="2"/>
  <c r="R7" i="2"/>
  <c r="P8" i="2"/>
  <c r="Q8" i="2"/>
  <c r="R8" i="2"/>
  <c r="P9" i="2"/>
  <c r="Q9" i="2"/>
  <c r="R9" i="2"/>
  <c r="P10" i="2"/>
  <c r="Q10" i="2"/>
  <c r="R10" i="2"/>
  <c r="P11" i="2"/>
  <c r="Q11" i="2"/>
  <c r="R11" i="2"/>
  <c r="P12" i="2"/>
  <c r="Q12" i="2"/>
  <c r="R12" i="2"/>
  <c r="P13" i="2"/>
  <c r="Q13" i="2"/>
  <c r="R13" i="2"/>
  <c r="P14" i="2"/>
  <c r="Q14" i="2"/>
  <c r="R14" i="2"/>
  <c r="P15" i="2"/>
  <c r="Q15" i="2"/>
  <c r="R15" i="2"/>
  <c r="P16" i="2"/>
  <c r="Q16" i="2"/>
  <c r="R16" i="2"/>
  <c r="P17" i="2"/>
  <c r="Q17" i="2"/>
  <c r="R17" i="2"/>
  <c r="Q6" i="2"/>
  <c r="R6" i="2"/>
  <c r="O7" i="2"/>
  <c r="O8" i="2"/>
  <c r="O9" i="2"/>
  <c r="O10" i="2"/>
  <c r="O11" i="2"/>
  <c r="O12" i="2"/>
  <c r="O13" i="2"/>
  <c r="O14" i="2"/>
  <c r="O15" i="2"/>
  <c r="O16" i="2"/>
  <c r="O17" i="2"/>
  <c r="P6" i="2"/>
  <c r="AI17" i="2" l="1"/>
  <c r="AJ17" i="2"/>
  <c r="AK17" i="2"/>
  <c r="AL17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18" i="2"/>
  <c r="L7" i="2"/>
  <c r="M7" i="2"/>
  <c r="N7" i="2"/>
  <c r="L8" i="2"/>
  <c r="M8" i="2"/>
  <c r="N8" i="2"/>
  <c r="L9" i="2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M17" i="2"/>
  <c r="N17" i="2"/>
  <c r="S20" i="2"/>
  <c r="S21" i="2"/>
  <c r="S22" i="2"/>
  <c r="S23" i="2"/>
  <c r="S24" i="2"/>
  <c r="S25" i="2"/>
  <c r="S26" i="2"/>
  <c r="S27" i="2"/>
  <c r="S28" i="2"/>
  <c r="S29" i="2"/>
  <c r="S30" i="2"/>
  <c r="S31" i="2"/>
  <c r="S19" i="2"/>
  <c r="S18" i="2"/>
  <c r="O18" i="2"/>
  <c r="K17" i="2" l="1"/>
  <c r="AB17" i="2"/>
  <c r="AG17" i="2"/>
  <c r="AH17" i="2"/>
  <c r="AD17" i="2" l="1"/>
  <c r="AE17" i="2"/>
  <c r="AA17" i="2"/>
  <c r="AC17" i="2"/>
  <c r="AF17" i="2"/>
  <c r="N31" i="2" l="1"/>
  <c r="N27" i="2"/>
  <c r="N28" i="2"/>
  <c r="N29" i="2"/>
  <c r="N30" i="2"/>
  <c r="Q18" i="2" l="1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M27" i="2" l="1"/>
  <c r="M28" i="2"/>
  <c r="M29" i="2"/>
  <c r="M30" i="2"/>
  <c r="M31" i="2"/>
  <c r="P31" i="2" l="1"/>
  <c r="P23" i="2"/>
  <c r="P24" i="2"/>
  <c r="P25" i="2"/>
  <c r="P26" i="2"/>
  <c r="P27" i="2"/>
  <c r="P28" i="2"/>
  <c r="P29" i="2"/>
  <c r="P30" i="2"/>
  <c r="L27" i="2"/>
  <c r="L28" i="2"/>
  <c r="L29" i="2"/>
  <c r="L30" i="2"/>
  <c r="L31" i="2"/>
  <c r="O19" i="2" l="1"/>
  <c r="O20" i="2"/>
  <c r="O21" i="2"/>
  <c r="O22" i="2"/>
  <c r="O23" i="2"/>
  <c r="O24" i="2"/>
  <c r="O25" i="2"/>
  <c r="O26" i="2"/>
  <c r="O27" i="2"/>
  <c r="O28" i="2"/>
  <c r="O29" i="2"/>
  <c r="O30" i="2"/>
  <c r="O31" i="2"/>
  <c r="O6" i="2"/>
  <c r="K27" i="2"/>
  <c r="K28" i="2"/>
  <c r="K29" i="2"/>
  <c r="K30" i="2"/>
  <c r="K31" i="2"/>
  <c r="N26" i="2" l="1"/>
  <c r="M26" i="2"/>
  <c r="L26" i="2"/>
  <c r="K26" i="2"/>
  <c r="N25" i="2"/>
  <c r="M25" i="2"/>
  <c r="L25" i="2"/>
  <c r="K25" i="2"/>
  <c r="N24" i="2"/>
  <c r="M24" i="2"/>
  <c r="L24" i="2"/>
  <c r="K24" i="2"/>
  <c r="N23" i="2"/>
  <c r="M23" i="2"/>
  <c r="L23" i="2"/>
  <c r="K23" i="2"/>
  <c r="P22" i="2"/>
  <c r="N22" i="2"/>
  <c r="M22" i="2"/>
  <c r="L22" i="2"/>
  <c r="K22" i="2"/>
  <c r="P21" i="2"/>
  <c r="N21" i="2"/>
  <c r="M21" i="2"/>
  <c r="L21" i="2"/>
  <c r="K21" i="2"/>
  <c r="P20" i="2"/>
  <c r="N20" i="2"/>
  <c r="M20" i="2"/>
  <c r="L20" i="2"/>
  <c r="K20" i="2"/>
  <c r="N19" i="2"/>
  <c r="M19" i="2"/>
  <c r="L19" i="2"/>
  <c r="K19" i="2"/>
  <c r="N18" i="2"/>
  <c r="M18" i="2"/>
  <c r="L18" i="2"/>
  <c r="K18" i="2"/>
  <c r="AL16" i="2"/>
  <c r="AK16" i="2"/>
  <c r="AJ16" i="2"/>
  <c r="AI16" i="2"/>
  <c r="K16" i="2"/>
  <c r="AL15" i="2"/>
  <c r="AK15" i="2"/>
  <c r="AJ15" i="2"/>
  <c r="AI15" i="2"/>
  <c r="K15" i="2"/>
  <c r="AL14" i="2"/>
  <c r="AK14" i="2"/>
  <c r="AJ14" i="2"/>
  <c r="AI14" i="2"/>
  <c r="K14" i="2"/>
  <c r="AL13" i="2"/>
  <c r="AK13" i="2"/>
  <c r="AJ13" i="2"/>
  <c r="AI13" i="2"/>
  <c r="K13" i="2"/>
  <c r="AL12" i="2"/>
  <c r="AK12" i="2"/>
  <c r="AJ12" i="2"/>
  <c r="AI12" i="2"/>
  <c r="K12" i="2"/>
  <c r="AL11" i="2"/>
  <c r="AK11" i="2"/>
  <c r="AJ11" i="2"/>
  <c r="AI11" i="2"/>
  <c r="K11" i="2"/>
  <c r="AL10" i="2"/>
  <c r="AK10" i="2"/>
  <c r="AJ10" i="2"/>
  <c r="AI10" i="2"/>
  <c r="K10" i="2"/>
  <c r="AL9" i="2"/>
  <c r="AK9" i="2"/>
  <c r="AJ9" i="2"/>
  <c r="AI9" i="2"/>
  <c r="K9" i="2"/>
  <c r="AL8" i="2"/>
  <c r="AK8" i="2"/>
  <c r="AJ8" i="2"/>
  <c r="AI8" i="2"/>
  <c r="K8" i="2"/>
  <c r="AL7" i="2"/>
  <c r="AK7" i="2"/>
  <c r="AJ7" i="2"/>
  <c r="AI7" i="2"/>
  <c r="K7" i="2"/>
  <c r="AL6" i="2"/>
  <c r="AK6" i="2"/>
  <c r="AJ6" i="2"/>
  <c r="AI6" i="2"/>
  <c r="N6" i="2"/>
  <c r="M6" i="2"/>
  <c r="L6" i="2"/>
  <c r="K6" i="2"/>
  <c r="AC11" i="2" l="1"/>
  <c r="AG11" i="2"/>
  <c r="AC12" i="2"/>
  <c r="AG12" i="2"/>
  <c r="AC10" i="2"/>
  <c r="AG10" i="2"/>
  <c r="AG9" i="2"/>
  <c r="AC9" i="2"/>
  <c r="AG8" i="2"/>
  <c r="AC8" i="2"/>
  <c r="AF8" i="2"/>
  <c r="AB8" i="2"/>
  <c r="AB9" i="2"/>
  <c r="AF9" i="2"/>
  <c r="AF10" i="2"/>
  <c r="AB10" i="2"/>
  <c r="AB11" i="2"/>
  <c r="AF11" i="2"/>
  <c r="AB12" i="2"/>
  <c r="AF12" i="2"/>
  <c r="AB13" i="2"/>
  <c r="AF13" i="2"/>
  <c r="AF14" i="2"/>
  <c r="AB14" i="2"/>
  <c r="AF15" i="2"/>
  <c r="AB15" i="2"/>
  <c r="AA10" i="2"/>
  <c r="AE10" i="2"/>
  <c r="AA12" i="2"/>
  <c r="AE12" i="2"/>
  <c r="AE14" i="2"/>
  <c r="AA14" i="2"/>
  <c r="AE15" i="2"/>
  <c r="AA15" i="2"/>
  <c r="AE8" i="2"/>
  <c r="AA8" i="2"/>
  <c r="AE9" i="2"/>
  <c r="AA9" i="2"/>
  <c r="AE11" i="2"/>
  <c r="AA11" i="2"/>
  <c r="AA13" i="2"/>
  <c r="AE13" i="2"/>
  <c r="AE16" i="2"/>
  <c r="AA16" i="2"/>
  <c r="AD16" i="2"/>
  <c r="AH16" i="2"/>
  <c r="AH15" i="2"/>
  <c r="AD15" i="2"/>
  <c r="AH14" i="2"/>
  <c r="AD14" i="2"/>
  <c r="AH13" i="2"/>
  <c r="AD13" i="2"/>
  <c r="AD12" i="2"/>
  <c r="AH12" i="2"/>
  <c r="AD11" i="2"/>
  <c r="AH11" i="2"/>
  <c r="AD10" i="2"/>
  <c r="AH10" i="2"/>
  <c r="AH9" i="2"/>
  <c r="AD9" i="2"/>
  <c r="AH8" i="2"/>
  <c r="AD8" i="2"/>
  <c r="AC16" i="2"/>
  <c r="AG16" i="2"/>
  <c r="AC14" i="2"/>
  <c r="AG14" i="2"/>
  <c r="AC15" i="2"/>
  <c r="AG15" i="2"/>
  <c r="AC13" i="2"/>
  <c r="AG13" i="2"/>
  <c r="AB16" i="2"/>
  <c r="AF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XY</author>
    <author>Noeh-L</author>
  </authors>
  <commentList>
    <comment ref="G2" authorId="0" shapeId="0" xr:uid="{BA530042-36D3-41BB-8277-A71D612B92D3}">
      <text>
        <r>
          <rPr>
            <b/>
            <sz val="9"/>
            <color indexed="81"/>
            <rFont val="Segoe UI"/>
            <family val="2"/>
          </rPr>
          <t>LN: Ab 2028 Eigene Berechnung, siehe nationale Zinsausgabentabellen, Blatt "Schuldenentwicklung"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6" authorId="1" shapeId="0" xr:uid="{7B2547FB-E765-4306-849C-4F3DB8979204}">
      <text>
        <r>
          <rPr>
            <b/>
            <sz val="9"/>
            <color indexed="81"/>
            <rFont val="Segoe UI"/>
            <family val="2"/>
          </rPr>
          <t>Noeh-L:</t>
        </r>
        <r>
          <rPr>
            <sz val="9"/>
            <color indexed="81"/>
            <rFont val="Segoe UI"/>
            <family val="2"/>
          </rPr>
          <t xml:space="preserve">
https://appsso.eurostat.ec.europa.eu/nui/show.do?dataset=gov_10a_main&amp;lang=de</t>
        </r>
      </text>
    </comment>
  </commentList>
</comments>
</file>

<file path=xl/sharedStrings.xml><?xml version="1.0" encoding="utf-8"?>
<sst xmlns="http://schemas.openxmlformats.org/spreadsheetml/2006/main" count="55" uniqueCount="19">
  <si>
    <t>Zinskosten</t>
  </si>
  <si>
    <t>DE</t>
  </si>
  <si>
    <t>FR</t>
  </si>
  <si>
    <t>IT</t>
  </si>
  <si>
    <t>ES</t>
  </si>
  <si>
    <t>BIP-Entwicklung: IMF</t>
  </si>
  <si>
    <t>BIP</t>
  </si>
  <si>
    <t>Eurostat - zu leistende Zinsen - Zentralstaat</t>
  </si>
  <si>
    <t>Bruttoschuldestand</t>
  </si>
  <si>
    <t>Eurostat - gov_10q_ggdebt</t>
  </si>
  <si>
    <t>rechnerischer Durchschnittszins (% p.a.)</t>
  </si>
  <si>
    <t>Zinssätze 16. August 2021</t>
  </si>
  <si>
    <t>Zinsausgaben/BIP - 16. August 2021</t>
  </si>
  <si>
    <t>Zinsausgaben/BIP - 12. Dezember 2022</t>
  </si>
  <si>
    <t>Zinsausgaben/BIP - 12. Dezember + 1 PP</t>
  </si>
  <si>
    <t>Zinsausgaben/BIP - 12. Dezember + 2 PP</t>
  </si>
  <si>
    <t>Prognose Basissszenario (12. Dezember 2022)</t>
  </si>
  <si>
    <t>Zinssätze 12. Dezember 2022 + 1 PP</t>
  </si>
  <si>
    <t>Zinssätze 12. Dezember 2022 + 2 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</si>
</sst>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0.0000"/>
    <numFmt numFmtId="167" formatCode="_-* #,##0.00\ _€_-;\-* #,##0.00\ _€_-;_-* &quot;-&quot;??\ _€_-;_-@_-"/>
    <numFmt numFmtId="168" formatCode="[$-407]mmm/\ yy;@"/>
    <numFmt numFmtId="170" formatCode="_-* #,##0.000_-;\-* #,##0.00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2"/>
      <color theme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9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7" applyNumberFormat="0" applyFill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10" applyNumberFormat="0" applyAlignment="0" applyProtection="0"/>
    <xf numFmtId="0" fontId="10" fillId="8" borderId="11" applyNumberFormat="0" applyAlignment="0" applyProtection="0"/>
    <xf numFmtId="0" fontId="11" fillId="8" borderId="10" applyNumberFormat="0" applyAlignment="0" applyProtection="0"/>
    <xf numFmtId="0" fontId="12" fillId="0" borderId="12" applyNumberFormat="0" applyFill="0" applyAlignment="0" applyProtection="0"/>
    <xf numFmtId="0" fontId="13" fillId="9" borderId="13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5" applyNumberFormat="0" applyFill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8" fillId="0" borderId="0"/>
    <xf numFmtId="0" fontId="19" fillId="0" borderId="0"/>
    <xf numFmtId="43" fontId="18" fillId="0" borderId="0" applyFont="0" applyFill="0" applyBorder="0" applyAlignment="0" applyProtection="0"/>
    <xf numFmtId="0" fontId="18" fillId="0" borderId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14" applyNumberFormat="0" applyFont="0" applyAlignment="0" applyProtection="0"/>
    <xf numFmtId="16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9" fillId="0" borderId="0"/>
    <xf numFmtId="0" fontId="1" fillId="0" borderId="0"/>
    <xf numFmtId="168" fontId="1" fillId="0" borderId="0"/>
    <xf numFmtId="168" fontId="19" fillId="0" borderId="0"/>
    <xf numFmtId="168" fontId="19" fillId="0" borderId="0"/>
    <xf numFmtId="9" fontId="19" fillId="0" borderId="0" applyFont="0" applyFill="0" applyBorder="0" applyAlignment="0" applyProtection="0"/>
    <xf numFmtId="168" fontId="19" fillId="0" borderId="0"/>
    <xf numFmtId="9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9" fillId="0" borderId="0"/>
    <xf numFmtId="9" fontId="19" fillId="0" borderId="0" applyFont="0" applyFill="0" applyBorder="0" applyAlignment="0" applyProtection="0"/>
    <xf numFmtId="0" fontId="19" fillId="0" borderId="0"/>
    <xf numFmtId="16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20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78">
    <xf numFmtId="0" fontId="0" fillId="0" borderId="0" xfId="0"/>
    <xf numFmtId="164" fontId="0" fillId="0" borderId="0" xfId="1" applyNumberFormat="1" applyFont="1"/>
    <xf numFmtId="164" fontId="0" fillId="0" borderId="0" xfId="1" applyNumberFormat="1" applyFont="1" applyFill="1" applyBorder="1"/>
    <xf numFmtId="0" fontId="0" fillId="36" borderId="16" xfId="0" applyFill="1" applyBorder="1" applyAlignment="1">
      <alignment horizontal="center"/>
    </xf>
    <xf numFmtId="0" fontId="18" fillId="0" borderId="0" xfId="70" applyFont="1" applyFill="1" applyBorder="1"/>
    <xf numFmtId="0" fontId="0" fillId="36" borderId="0" xfId="0" applyFill="1" applyBorder="1" applyAlignment="1">
      <alignment horizontal="center"/>
    </xf>
    <xf numFmtId="164" fontId="0" fillId="36" borderId="0" xfId="1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/>
    <xf numFmtId="166" fontId="0" fillId="0" borderId="0" xfId="0" applyNumberFormat="1"/>
    <xf numFmtId="0" fontId="0" fillId="0" borderId="0" xfId="0" applyFill="1" applyBorder="1"/>
    <xf numFmtId="0" fontId="0" fillId="36" borderId="1" xfId="0" applyFill="1" applyBorder="1" applyAlignment="1">
      <alignment horizontal="center"/>
    </xf>
    <xf numFmtId="0" fontId="0" fillId="36" borderId="3" xfId="0" applyFill="1" applyBorder="1" applyAlignment="1">
      <alignment horizontal="center"/>
    </xf>
    <xf numFmtId="0" fontId="0" fillId="36" borderId="25" xfId="0" applyFill="1" applyBorder="1" applyAlignment="1">
      <alignment horizontal="center"/>
    </xf>
    <xf numFmtId="0" fontId="0" fillId="36" borderId="26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27" xfId="0" applyFill="1" applyBorder="1" applyAlignment="1">
      <alignment horizontal="center"/>
    </xf>
    <xf numFmtId="165" fontId="0" fillId="0" borderId="18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0" borderId="27" xfId="0" applyNumberFormat="1" applyFill="1" applyBorder="1" applyAlignment="1">
      <alignment horizontal="center"/>
    </xf>
    <xf numFmtId="165" fontId="0" fillId="0" borderId="19" xfId="0" applyNumberFormat="1" applyFill="1" applyBorder="1" applyAlignment="1">
      <alignment horizontal="center"/>
    </xf>
    <xf numFmtId="165" fontId="0" fillId="0" borderId="20" xfId="0" applyNumberFormat="1" applyFill="1" applyBorder="1" applyAlignment="1">
      <alignment horizontal="center"/>
    </xf>
    <xf numFmtId="165" fontId="0" fillId="0" borderId="28" xfId="0" applyNumberFormat="1" applyFill="1" applyBorder="1" applyAlignment="1">
      <alignment horizontal="center"/>
    </xf>
    <xf numFmtId="165" fontId="0" fillId="37" borderId="18" xfId="0" applyNumberFormat="1" applyFill="1" applyBorder="1" applyAlignment="1">
      <alignment horizontal="center"/>
    </xf>
    <xf numFmtId="165" fontId="0" fillId="37" borderId="19" xfId="0" applyNumberFormat="1" applyFill="1" applyBorder="1" applyAlignment="1">
      <alignment horizontal="center"/>
    </xf>
    <xf numFmtId="164" fontId="0" fillId="0" borderId="0" xfId="1" applyNumberFormat="1" applyFont="1" applyFill="1"/>
    <xf numFmtId="0" fontId="0" fillId="0" borderId="29" xfId="0" applyBorder="1"/>
    <xf numFmtId="164" fontId="0" fillId="0" borderId="30" xfId="1" applyNumberFormat="1" applyFont="1" applyFill="1" applyBorder="1"/>
    <xf numFmtId="164" fontId="0" fillId="35" borderId="30" xfId="1" applyNumberFormat="1" applyFont="1" applyFill="1" applyBorder="1"/>
    <xf numFmtId="165" fontId="0" fillId="37" borderId="31" xfId="0" applyNumberFormat="1" applyFill="1" applyBorder="1" applyAlignment="1">
      <alignment horizontal="center"/>
    </xf>
    <xf numFmtId="165" fontId="0" fillId="0" borderId="30" xfId="0" applyNumberFormat="1" applyFill="1" applyBorder="1" applyAlignment="1">
      <alignment horizontal="center"/>
    </xf>
    <xf numFmtId="165" fontId="0" fillId="0" borderId="32" xfId="0" applyNumberFormat="1" applyFill="1" applyBorder="1" applyAlignment="1">
      <alignment horizontal="center"/>
    </xf>
    <xf numFmtId="165" fontId="0" fillId="0" borderId="31" xfId="0" applyNumberFormat="1" applyFill="1" applyBorder="1" applyAlignment="1">
      <alignment horizontal="center"/>
    </xf>
    <xf numFmtId="165" fontId="0" fillId="37" borderId="0" xfId="0" applyNumberFormat="1" applyFill="1" applyBorder="1" applyAlignment="1">
      <alignment horizontal="center"/>
    </xf>
    <xf numFmtId="165" fontId="0" fillId="37" borderId="20" xfId="0" applyNumberFormat="1" applyFill="1" applyBorder="1" applyAlignment="1">
      <alignment horizontal="center"/>
    </xf>
    <xf numFmtId="165" fontId="0" fillId="37" borderId="30" xfId="0" applyNumberFormat="1" applyFill="1" applyBorder="1" applyAlignment="1">
      <alignment horizontal="center"/>
    </xf>
    <xf numFmtId="165" fontId="0" fillId="37" borderId="32" xfId="0" applyNumberFormat="1" applyFill="1" applyBorder="1" applyAlignment="1">
      <alignment horizontal="center"/>
    </xf>
    <xf numFmtId="0" fontId="0" fillId="0" borderId="17" xfId="0" applyBorder="1"/>
    <xf numFmtId="165" fontId="0" fillId="37" borderId="27" xfId="0" applyNumberFormat="1" applyFill="1" applyBorder="1" applyAlignment="1">
      <alignment horizontal="center"/>
    </xf>
    <xf numFmtId="0" fontId="0" fillId="0" borderId="0" xfId="0" applyBorder="1"/>
    <xf numFmtId="2" fontId="0" fillId="0" borderId="0" xfId="0" applyNumberFormat="1" applyFill="1" applyBorder="1"/>
    <xf numFmtId="2" fontId="0" fillId="0" borderId="0" xfId="0" applyNumberFormat="1"/>
    <xf numFmtId="164" fontId="0" fillId="35" borderId="18" xfId="1" applyNumberFormat="1" applyFont="1" applyFill="1" applyBorder="1"/>
    <xf numFmtId="164" fontId="0" fillId="35" borderId="0" xfId="1" applyNumberFormat="1" applyFont="1" applyFill="1" applyBorder="1"/>
    <xf numFmtId="164" fontId="0" fillId="35" borderId="27" xfId="1" applyNumberFormat="1" applyFont="1" applyFill="1" applyBorder="1"/>
    <xf numFmtId="164" fontId="0" fillId="35" borderId="31" xfId="1" applyNumberFormat="1" applyFont="1" applyFill="1" applyBorder="1"/>
    <xf numFmtId="164" fontId="0" fillId="35" borderId="32" xfId="1" applyNumberFormat="1" applyFont="1" applyFill="1" applyBorder="1"/>
    <xf numFmtId="164" fontId="0" fillId="35" borderId="19" xfId="1" applyNumberFormat="1" applyFont="1" applyFill="1" applyBorder="1"/>
    <xf numFmtId="164" fontId="0" fillId="35" borderId="20" xfId="1" applyNumberFormat="1" applyFont="1" applyFill="1" applyBorder="1"/>
    <xf numFmtId="164" fontId="0" fillId="35" borderId="28" xfId="1" applyNumberFormat="1" applyFont="1" applyFill="1" applyBorder="1"/>
    <xf numFmtId="165" fontId="0" fillId="37" borderId="28" xfId="0" applyNumberFormat="1" applyFill="1" applyBorder="1" applyAlignment="1">
      <alignment horizontal="center"/>
    </xf>
    <xf numFmtId="0" fontId="0" fillId="0" borderId="20" xfId="0" applyBorder="1"/>
    <xf numFmtId="164" fontId="0" fillId="0" borderId="17" xfId="1" applyNumberFormat="1" applyFont="1" applyFill="1" applyBorder="1"/>
    <xf numFmtId="164" fontId="0" fillId="0" borderId="34" xfId="1" applyNumberFormat="1" applyFont="1" applyFill="1" applyBorder="1"/>
    <xf numFmtId="164" fontId="0" fillId="0" borderId="27" xfId="1" applyNumberFormat="1" applyFont="1" applyFill="1" applyBorder="1"/>
    <xf numFmtId="164" fontId="0" fillId="0" borderId="20" xfId="1" applyNumberFormat="1" applyFont="1" applyFill="1" applyBorder="1"/>
    <xf numFmtId="164" fontId="0" fillId="0" borderId="28" xfId="1" applyNumberFormat="1" applyFont="1" applyFill="1" applyBorder="1"/>
    <xf numFmtId="164" fontId="1" fillId="0" borderId="17" xfId="1" applyNumberFormat="1" applyFont="1" applyFill="1" applyBorder="1"/>
    <xf numFmtId="164" fontId="1" fillId="0" borderId="34" xfId="1" applyNumberFormat="1" applyFont="1" applyFill="1" applyBorder="1"/>
    <xf numFmtId="164" fontId="1" fillId="0" borderId="0" xfId="1" applyNumberFormat="1" applyFont="1" applyFill="1" applyBorder="1"/>
    <xf numFmtId="164" fontId="1" fillId="0" borderId="27" xfId="1" applyNumberFormat="1" applyFont="1" applyFill="1" applyBorder="1"/>
    <xf numFmtId="164" fontId="1" fillId="0" borderId="20" xfId="1" applyNumberFormat="1" applyFont="1" applyFill="1" applyBorder="1"/>
    <xf numFmtId="164" fontId="1" fillId="0" borderId="28" xfId="1" applyNumberFormat="1" applyFont="1" applyFill="1" applyBorder="1"/>
    <xf numFmtId="170" fontId="0" fillId="0" borderId="0" xfId="1" applyNumberFormat="1" applyFont="1"/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8" borderId="0" xfId="0" applyFill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</cellXfs>
  <cellStyles count="79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7" builtinId="25" customBuiltin="1"/>
    <cellStyle name="Erklärender Text" xfId="16" builtinId="53" customBuiltin="1"/>
    <cellStyle name="Gut" xfId="7" builtinId="26" customBuiltin="1"/>
    <cellStyle name="Komma" xfId="1" builtinId="3"/>
    <cellStyle name="Komma 2" xfId="50" xr:uid="{264DD836-60D0-4AB1-8B5D-AF7FBBEE4F71}"/>
    <cellStyle name="Komma 2 2" xfId="68" xr:uid="{6F96B797-E8B3-4F35-BC1F-B1DDEE2B3131}"/>
    <cellStyle name="Komma 3" xfId="61" xr:uid="{9AD69E44-5F26-4ECF-A56E-189193099105}"/>
    <cellStyle name="Komma 4" xfId="73" xr:uid="{932FD977-6F29-4B26-A115-61A3568A68DC}"/>
    <cellStyle name="Komma 4 2" xfId="78" xr:uid="{48860CDF-9BF3-4EC6-8A0A-7A5143748D8B}"/>
    <cellStyle name="Komma 5" xfId="48" xr:uid="{08DFE8CB-BCF7-49C4-A8D4-5CDFA69D6AB8}"/>
    <cellStyle name="Komma 5 2" xfId="77" xr:uid="{64A9F78B-6A07-4997-8A69-7DB5B561FDDE}"/>
    <cellStyle name="Komma 6" xfId="44" xr:uid="{998C27D1-B118-4918-8845-40BF568D2375}"/>
    <cellStyle name="Komma 7" xfId="74" xr:uid="{48DB48A0-D920-4A14-A0B2-7095CBDFB79E}"/>
    <cellStyle name="Komma 8" xfId="76" xr:uid="{BCDF192A-D7B8-4BE9-A332-5C4E1A947783}"/>
    <cellStyle name="Link 2" xfId="71" xr:uid="{AC5D14F0-687E-495E-A5E8-4B91BF2C6808}"/>
    <cellStyle name="Link 3" xfId="52" xr:uid="{BD85DAE2-DAE6-4769-B023-E862066D99DA}"/>
    <cellStyle name="Neutral" xfId="9" builtinId="28" customBuiltin="1"/>
    <cellStyle name="Normal 4" xfId="43" xr:uid="{5A6B5D8B-28A6-4044-BA2C-190864846472}"/>
    <cellStyle name="Notiz 2" xfId="49" xr:uid="{B9AA791B-30E4-48A2-98CA-C727797F51FA}"/>
    <cellStyle name="Prozent 2" xfId="51" xr:uid="{FD306886-DFC6-4B91-9BDF-780267DF43DB}"/>
    <cellStyle name="Prozent 3" xfId="58" xr:uid="{BA3BF571-91F2-47A3-986A-2E5AFF640AA5}"/>
    <cellStyle name="Prozent 3 2" xfId="66" xr:uid="{C140143E-A625-4AE8-B15F-3479804BF020}"/>
    <cellStyle name="Prozent 4" xfId="60" xr:uid="{F26A35B0-55E8-4179-A855-7C8D38989F7C}"/>
    <cellStyle name="Prozent 4 2" xfId="69" xr:uid="{3FBB8AD4-55E5-4D90-AFEE-AC81876B7FE4}"/>
    <cellStyle name="Schlecht" xfId="8" builtinId="27" customBuiltin="1"/>
    <cellStyle name="Standard" xfId="0" builtinId="0"/>
    <cellStyle name="Standard 10" xfId="70" xr:uid="{AD5897FF-E3E4-4077-9863-929D926ACD67}"/>
    <cellStyle name="Standard 11" xfId="47" xr:uid="{C2FB2843-78F3-4025-9C7A-37A52D200585}"/>
    <cellStyle name="Standard 12" xfId="42" xr:uid="{65D04F24-D7DC-4804-B339-09DA1C52C3CF}"/>
    <cellStyle name="Standard 2" xfId="56" xr:uid="{AE0B9312-35F4-47B3-93CA-890BD1FD1BA9}"/>
    <cellStyle name="Standard 2 2" xfId="63" xr:uid="{6AADC1B9-FF96-4690-8317-27E69B546C03}"/>
    <cellStyle name="Standard 2 3" xfId="75" xr:uid="{1760A0A6-31CC-40AC-A397-6CD4D5074FB1}"/>
    <cellStyle name="Standard 3" xfId="46" xr:uid="{BC48859A-870E-48D0-AB3D-6E5BFE3F51E6}"/>
    <cellStyle name="Standard 3 2" xfId="65" xr:uid="{4B851771-1192-41B1-AB93-11AEA4CCB337}"/>
    <cellStyle name="Standard 3 3" xfId="57" xr:uid="{AA8B6B74-8A5D-41DF-A714-8AB562D3B6C9}"/>
    <cellStyle name="Standard 4" xfId="59" xr:uid="{88F4230B-E1BE-4AD2-A376-2ECBF0C75F2B}"/>
    <cellStyle name="Standard 4 2" xfId="67" xr:uid="{91D5EB47-41D4-4702-A899-A53DFCB21C77}"/>
    <cellStyle name="Standard 5" xfId="45" xr:uid="{B2EEB717-86FA-4395-A54F-71B0084894C3}"/>
    <cellStyle name="Standard 5 2" xfId="72" xr:uid="{278B41E9-666D-4FCD-AC24-3EC133EA810E}"/>
    <cellStyle name="Standard 5 3" xfId="62" xr:uid="{FC231301-4447-43DD-B497-3B1C93F60D4E}"/>
    <cellStyle name="Standard 6" xfId="64" xr:uid="{C60FC2BB-5959-4E7E-B379-AD333ECB7B05}"/>
    <cellStyle name="Standard 7" xfId="55" xr:uid="{8FF7E806-99F7-4A87-B1C7-1DBCC388E201}"/>
    <cellStyle name="Standard 8" xfId="54" xr:uid="{D195D6CB-4171-4ADB-88C1-3B78417A067F}"/>
    <cellStyle name="Standard 9" xfId="53" xr:uid="{B168F421-C7B4-4718-8D48-DC6013A06E77}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61C90-DD49-4134-89EE-F9F42ECE3EBA}">
  <dimension ref="A2:AP73"/>
  <sheetViews>
    <sheetView tabSelected="1" zoomScaleNormal="10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O54" sqref="O54"/>
    </sheetView>
  </sheetViews>
  <sheetFormatPr baseColWidth="10" defaultColWidth="11" defaultRowHeight="14.4" x14ac:dyDescent="0.3"/>
  <cols>
    <col min="1" max="1" width="15.21875" style="8" customWidth="1"/>
    <col min="2" max="6" width="11" style="8"/>
    <col min="7" max="10" width="12.21875" style="8" bestFit="1" customWidth="1"/>
    <col min="11" max="11" width="10.6640625" style="8" customWidth="1"/>
    <col min="12" max="12" width="11" style="8" customWidth="1"/>
    <col min="13" max="14" width="10.77734375" style="8" customWidth="1"/>
    <col min="15" max="20" width="11" style="8"/>
    <col min="21" max="22" width="11" style="8" customWidth="1"/>
    <col min="23" max="38" width="11" style="8"/>
    <col min="39" max="42" width="12.21875" style="8" bestFit="1" customWidth="1"/>
    <col min="43" max="16384" width="11" style="8"/>
  </cols>
  <sheetData>
    <row r="2" spans="1:42" ht="15" thickBot="1" x14ac:dyDescent="0.35">
      <c r="G2" s="67" t="s">
        <v>5</v>
      </c>
      <c r="H2" s="67"/>
      <c r="I2" s="67"/>
      <c r="J2" s="67"/>
      <c r="AM2" s="68" t="s">
        <v>9</v>
      </c>
      <c r="AN2" s="68"/>
      <c r="AO2" s="68"/>
      <c r="AP2" s="68"/>
    </row>
    <row r="3" spans="1:42" x14ac:dyDescent="0.3">
      <c r="C3" s="69" t="s">
        <v>0</v>
      </c>
      <c r="D3" s="70"/>
      <c r="E3" s="70"/>
      <c r="F3" s="70"/>
      <c r="G3" s="71" t="s">
        <v>6</v>
      </c>
      <c r="H3" s="72"/>
      <c r="I3" s="72"/>
      <c r="J3" s="73"/>
      <c r="K3" s="71" t="s">
        <v>13</v>
      </c>
      <c r="L3" s="72"/>
      <c r="M3" s="72"/>
      <c r="N3" s="73"/>
      <c r="O3" s="71" t="s">
        <v>12</v>
      </c>
      <c r="P3" s="72"/>
      <c r="Q3" s="72"/>
      <c r="R3" s="73"/>
      <c r="S3" s="71" t="s">
        <v>14</v>
      </c>
      <c r="T3" s="72"/>
      <c r="U3" s="72"/>
      <c r="V3" s="73"/>
      <c r="W3" s="71" t="s">
        <v>15</v>
      </c>
      <c r="X3" s="72"/>
      <c r="Y3" s="72"/>
      <c r="Z3" s="73"/>
      <c r="AA3" s="71"/>
      <c r="AB3" s="72"/>
      <c r="AC3" s="72"/>
      <c r="AD3" s="73"/>
      <c r="AE3" s="71"/>
      <c r="AF3" s="72"/>
      <c r="AG3" s="72"/>
      <c r="AH3" s="73"/>
      <c r="AI3" s="70" t="s">
        <v>10</v>
      </c>
      <c r="AJ3" s="70"/>
      <c r="AK3" s="70"/>
      <c r="AL3" s="74"/>
      <c r="AM3" s="69" t="s">
        <v>8</v>
      </c>
      <c r="AN3" s="70"/>
      <c r="AO3" s="70"/>
      <c r="AP3" s="74"/>
    </row>
    <row r="4" spans="1:42" x14ac:dyDescent="0.3">
      <c r="C4" s="3" t="s">
        <v>1</v>
      </c>
      <c r="D4" s="3" t="s">
        <v>2</v>
      </c>
      <c r="E4" s="3" t="s">
        <v>3</v>
      </c>
      <c r="F4" s="11" t="s">
        <v>4</v>
      </c>
      <c r="G4" s="13" t="s">
        <v>1</v>
      </c>
      <c r="H4" s="3" t="s">
        <v>2</v>
      </c>
      <c r="I4" s="3" t="s">
        <v>3</v>
      </c>
      <c r="J4" s="14" t="s">
        <v>4</v>
      </c>
      <c r="K4" s="13" t="s">
        <v>1</v>
      </c>
      <c r="L4" s="3" t="s">
        <v>2</v>
      </c>
      <c r="M4" s="3" t="s">
        <v>3</v>
      </c>
      <c r="N4" s="14" t="s">
        <v>4</v>
      </c>
      <c r="O4" s="13" t="s">
        <v>1</v>
      </c>
      <c r="P4" s="3" t="s">
        <v>2</v>
      </c>
      <c r="Q4" s="3" t="s">
        <v>3</v>
      </c>
      <c r="R4" s="14" t="s">
        <v>4</v>
      </c>
      <c r="S4" s="13" t="s">
        <v>1</v>
      </c>
      <c r="T4" s="3" t="s">
        <v>2</v>
      </c>
      <c r="U4" s="3" t="s">
        <v>3</v>
      </c>
      <c r="V4" s="14" t="s">
        <v>4</v>
      </c>
      <c r="W4" s="13" t="s">
        <v>1</v>
      </c>
      <c r="X4" s="3" t="s">
        <v>2</v>
      </c>
      <c r="Y4" s="3" t="s">
        <v>3</v>
      </c>
      <c r="Z4" s="14" t="s">
        <v>4</v>
      </c>
      <c r="AA4" s="13" t="s">
        <v>1</v>
      </c>
      <c r="AB4" s="3" t="s">
        <v>2</v>
      </c>
      <c r="AC4" s="3" t="s">
        <v>3</v>
      </c>
      <c r="AD4" s="14" t="s">
        <v>4</v>
      </c>
      <c r="AE4" s="13" t="s">
        <v>1</v>
      </c>
      <c r="AF4" s="3" t="s">
        <v>2</v>
      </c>
      <c r="AG4" s="3" t="s">
        <v>3</v>
      </c>
      <c r="AH4" s="14" t="s">
        <v>4</v>
      </c>
      <c r="AI4" s="12" t="s">
        <v>1</v>
      </c>
      <c r="AJ4" s="3" t="s">
        <v>2</v>
      </c>
      <c r="AK4" s="3" t="s">
        <v>3</v>
      </c>
      <c r="AL4" s="3" t="s">
        <v>4</v>
      </c>
      <c r="AM4" s="3" t="s">
        <v>1</v>
      </c>
      <c r="AN4" s="3" t="s">
        <v>2</v>
      </c>
      <c r="AO4" s="3" t="s">
        <v>3</v>
      </c>
      <c r="AP4" s="3" t="s">
        <v>4</v>
      </c>
    </row>
    <row r="5" spans="1:42" x14ac:dyDescent="0.3">
      <c r="B5" s="8">
        <v>2009</v>
      </c>
      <c r="C5" s="5"/>
      <c r="D5" s="5"/>
      <c r="E5" s="5"/>
      <c r="F5" s="5"/>
      <c r="G5" s="15"/>
      <c r="H5" s="5"/>
      <c r="I5" s="5"/>
      <c r="J5" s="16"/>
      <c r="K5" s="15"/>
      <c r="L5" s="5"/>
      <c r="M5" s="5"/>
      <c r="N5" s="16"/>
      <c r="O5" s="15"/>
      <c r="P5" s="5"/>
      <c r="Q5" s="5"/>
      <c r="R5" s="16"/>
      <c r="S5" s="15"/>
      <c r="T5" s="5"/>
      <c r="U5" s="5"/>
      <c r="V5" s="16"/>
      <c r="W5" s="15"/>
      <c r="X5" s="5"/>
      <c r="Y5" s="5"/>
      <c r="Z5" s="16"/>
      <c r="AA5" s="15"/>
      <c r="AB5" s="5"/>
      <c r="AC5" s="5"/>
      <c r="AD5" s="16"/>
      <c r="AE5" s="15"/>
      <c r="AF5" s="5"/>
      <c r="AG5" s="5"/>
      <c r="AH5" s="16"/>
      <c r="AI5" s="5"/>
      <c r="AJ5" s="5"/>
      <c r="AK5" s="5"/>
      <c r="AL5" s="5"/>
      <c r="AM5" s="6">
        <v>1086173</v>
      </c>
      <c r="AN5" s="6">
        <v>1344619</v>
      </c>
      <c r="AO5" s="6">
        <v>1731814.9</v>
      </c>
      <c r="AP5" s="6">
        <v>487670</v>
      </c>
    </row>
    <row r="6" spans="1:42" ht="14.4" customHeight="1" x14ac:dyDescent="0.3">
      <c r="A6" s="64" t="s">
        <v>7</v>
      </c>
      <c r="B6" s="8">
        <v>2010</v>
      </c>
      <c r="C6" s="25">
        <v>36985</v>
      </c>
      <c r="D6" s="25">
        <v>44487</v>
      </c>
      <c r="E6" s="25">
        <v>66111</v>
      </c>
      <c r="F6" s="25">
        <v>18006</v>
      </c>
      <c r="G6" s="42">
        <v>2564400</v>
      </c>
      <c r="H6" s="43">
        <v>1995289</v>
      </c>
      <c r="I6" s="43">
        <v>1611279</v>
      </c>
      <c r="J6" s="44">
        <v>1072709</v>
      </c>
      <c r="K6" s="23">
        <f>C6/G6*100</f>
        <v>1.4422476992668849</v>
      </c>
      <c r="L6" s="33">
        <f t="shared" ref="L6:N21" si="0">D6/H6*100</f>
        <v>2.229601827103743</v>
      </c>
      <c r="M6" s="33">
        <f t="shared" si="0"/>
        <v>4.1030138169739692</v>
      </c>
      <c r="N6" s="38">
        <f t="shared" si="0"/>
        <v>1.6785540160472223</v>
      </c>
      <c r="O6" s="23">
        <f>C6/G6*100</f>
        <v>1.4422476992668849</v>
      </c>
      <c r="P6" s="33">
        <f>D6/H6*100</f>
        <v>2.229601827103743</v>
      </c>
      <c r="Q6" s="33">
        <f t="shared" ref="Q6:R6" si="1">E6/I6*100</f>
        <v>4.1030138169739692</v>
      </c>
      <c r="R6" s="33">
        <f t="shared" si="1"/>
        <v>1.6785540160472223</v>
      </c>
      <c r="S6" s="23">
        <f>C6/G6*100</f>
        <v>1.4422476992668849</v>
      </c>
      <c r="T6" s="33">
        <f t="shared" ref="T6:V6" si="2">D6/H6*100</f>
        <v>2.229601827103743</v>
      </c>
      <c r="U6" s="33">
        <f t="shared" si="2"/>
        <v>4.1030138169739692</v>
      </c>
      <c r="V6" s="33">
        <f t="shared" si="2"/>
        <v>1.6785540160472223</v>
      </c>
      <c r="W6" s="23">
        <f>C6/G6*100</f>
        <v>1.4422476992668849</v>
      </c>
      <c r="X6" s="33">
        <f t="shared" ref="X6:Z6" si="3">D6/H6*100</f>
        <v>2.229601827103743</v>
      </c>
      <c r="Y6" s="33">
        <f t="shared" si="3"/>
        <v>4.1030138169739692</v>
      </c>
      <c r="Z6" s="33">
        <f t="shared" si="3"/>
        <v>1.6785540160472223</v>
      </c>
      <c r="AA6" s="17">
        <v>1.4422476992668849</v>
      </c>
      <c r="AB6" s="18">
        <v>2.229601827103743</v>
      </c>
      <c r="AC6" s="18">
        <v>4.103011270542674</v>
      </c>
      <c r="AD6" s="19">
        <v>1.6785540160472223</v>
      </c>
      <c r="AE6" s="17">
        <v>1.4422476992668849</v>
      </c>
      <c r="AF6" s="18">
        <v>2.229601827103743</v>
      </c>
      <c r="AG6" s="18">
        <v>4.103011270542674</v>
      </c>
      <c r="AH6" s="19">
        <v>1.6785540160472223</v>
      </c>
      <c r="AI6" s="7">
        <f>C6/(0.5*(AM6+AM5))*100</f>
        <v>3.052407572545746</v>
      </c>
      <c r="AJ6" s="7">
        <f>D6/(0.5*(AN6+AN5))*100</f>
        <v>3.2288325375624773</v>
      </c>
      <c r="AK6" s="7">
        <f>E6/(0.5*(AO6+AO5))*100</f>
        <v>3.7307610676959526</v>
      </c>
      <c r="AL6" s="7">
        <f>F6/(0.5*(AP6+AP5))*100</f>
        <v>3.4665054637023802</v>
      </c>
      <c r="AM6" s="1">
        <v>1337160</v>
      </c>
      <c r="AN6" s="1">
        <v>1410990</v>
      </c>
      <c r="AO6" s="1">
        <v>1812287.7</v>
      </c>
      <c r="AP6" s="1">
        <v>551186</v>
      </c>
    </row>
    <row r="7" spans="1:42" x14ac:dyDescent="0.3">
      <c r="A7" s="65"/>
      <c r="B7" s="8">
        <v>2011</v>
      </c>
      <c r="C7" s="25">
        <v>40623</v>
      </c>
      <c r="D7" s="25">
        <v>48049</v>
      </c>
      <c r="E7" s="25">
        <v>73167</v>
      </c>
      <c r="F7" s="25">
        <v>22584</v>
      </c>
      <c r="G7" s="42">
        <v>2693560</v>
      </c>
      <c r="H7" s="43">
        <v>2058369.0000000002</v>
      </c>
      <c r="I7" s="43">
        <v>1648756</v>
      </c>
      <c r="J7" s="44">
        <v>1063763</v>
      </c>
      <c r="K7" s="23">
        <f t="shared" ref="K7:K16" si="4">C7/G7*100</f>
        <v>1.5081527792215506</v>
      </c>
      <c r="L7" s="33">
        <f t="shared" ref="L7:L17" si="5">D7/H7*100</f>
        <v>2.334323923455901</v>
      </c>
      <c r="M7" s="33">
        <f t="shared" ref="M7:M17" si="6">E7/I7*100</f>
        <v>4.4377094002993767</v>
      </c>
      <c r="N7" s="38">
        <f t="shared" ref="N7:N17" si="7">F7/J7*100</f>
        <v>2.1230292837784357</v>
      </c>
      <c r="O7" s="23">
        <f t="shared" ref="O7:O17" si="8">C7/G7*100</f>
        <v>1.5081527792215506</v>
      </c>
      <c r="P7" s="33">
        <f t="shared" ref="P7:P17" si="9">D7/H7*100</f>
        <v>2.334323923455901</v>
      </c>
      <c r="Q7" s="33">
        <f t="shared" ref="Q7:Q17" si="10">E7/I7*100</f>
        <v>4.4377094002993767</v>
      </c>
      <c r="R7" s="33">
        <f t="shared" ref="R7:R17" si="11">F7/J7*100</f>
        <v>2.1230292837784357</v>
      </c>
      <c r="S7" s="23">
        <f t="shared" ref="S7:S17" si="12">C7/G7*100</f>
        <v>1.5081527792215506</v>
      </c>
      <c r="T7" s="33">
        <f t="shared" ref="T7:T17" si="13">D7/H7*100</f>
        <v>2.334323923455901</v>
      </c>
      <c r="U7" s="33">
        <f t="shared" ref="U7:U17" si="14">E7/I7*100</f>
        <v>4.4377094002993767</v>
      </c>
      <c r="V7" s="33">
        <f t="shared" ref="V7:V17" si="15">F7/J7*100</f>
        <v>2.1230292837784357</v>
      </c>
      <c r="W7" s="23">
        <f t="shared" ref="W7:W17" si="16">C7/G7*100</f>
        <v>1.5081527792215506</v>
      </c>
      <c r="X7" s="33">
        <f t="shared" ref="X7:X17" si="17">D7/H7*100</f>
        <v>2.334323923455901</v>
      </c>
      <c r="Y7" s="33">
        <f t="shared" ref="Y7:Y17" si="18">E7/I7*100</f>
        <v>4.4377094002993767</v>
      </c>
      <c r="Z7" s="33">
        <f t="shared" ref="Z7:Z17" si="19">F7/J7*100</f>
        <v>2.1230292837784357</v>
      </c>
      <c r="AA7" s="17">
        <v>1.5081527792215506</v>
      </c>
      <c r="AB7" s="18">
        <v>2.334323923455901</v>
      </c>
      <c r="AC7" s="18">
        <v>4.4377094002993767</v>
      </c>
      <c r="AD7" s="19">
        <v>2.1230292837784357</v>
      </c>
      <c r="AE7" s="17">
        <v>1.5081527792215506</v>
      </c>
      <c r="AF7" s="18">
        <v>2.334323923455901</v>
      </c>
      <c r="AG7" s="18">
        <v>4.4377094002993767</v>
      </c>
      <c r="AH7" s="19">
        <v>2.1230292837784357</v>
      </c>
      <c r="AI7" s="7">
        <f t="shared" ref="AI7:AI16" si="20">C7/(0.5*(AM7+AM6))*100</f>
        <v>3.0270164741141024</v>
      </c>
      <c r="AJ7" s="7">
        <f t="shared" ref="AJ7:AJ16" si="21">D7/(0.5*(AN7+AN6))*100</f>
        <v>3.3106931412792773</v>
      </c>
      <c r="AK7" s="7">
        <f t="shared" ref="AK7:AK16" si="22">E7/(0.5*(AO7+AO6))*100</f>
        <v>3.9780577496090284</v>
      </c>
      <c r="AL7" s="7">
        <f t="shared" ref="AL7:AL16" si="23">F7/(0.5*(AP7+AP6))*100</f>
        <v>3.8441570820900473</v>
      </c>
      <c r="AM7" s="1">
        <v>1346869</v>
      </c>
      <c r="AN7" s="1">
        <v>1491665</v>
      </c>
      <c r="AO7" s="1">
        <v>1866241.1</v>
      </c>
      <c r="AP7" s="1">
        <v>623792</v>
      </c>
    </row>
    <row r="8" spans="1:42" x14ac:dyDescent="0.3">
      <c r="A8" s="65"/>
      <c r="B8" s="8">
        <v>2012</v>
      </c>
      <c r="C8" s="25">
        <v>37560</v>
      </c>
      <c r="D8" s="25">
        <v>46323</v>
      </c>
      <c r="E8" s="25">
        <v>80645</v>
      </c>
      <c r="F8" s="25">
        <v>27042</v>
      </c>
      <c r="G8" s="42">
        <v>2745310</v>
      </c>
      <c r="H8" s="43">
        <v>2088804</v>
      </c>
      <c r="I8" s="43">
        <v>1624359</v>
      </c>
      <c r="J8" s="44">
        <v>1031098.9999999999</v>
      </c>
      <c r="K8" s="23">
        <f t="shared" si="4"/>
        <v>1.3681515020161656</v>
      </c>
      <c r="L8" s="33">
        <f t="shared" si="5"/>
        <v>2.2176805482946222</v>
      </c>
      <c r="M8" s="33">
        <f t="shared" si="6"/>
        <v>4.9647276248661782</v>
      </c>
      <c r="N8" s="38">
        <f t="shared" si="7"/>
        <v>2.6226385633193328</v>
      </c>
      <c r="O8" s="23">
        <f t="shared" si="8"/>
        <v>1.3681515020161656</v>
      </c>
      <c r="P8" s="33">
        <f t="shared" si="9"/>
        <v>2.2176805482946222</v>
      </c>
      <c r="Q8" s="33">
        <f t="shared" si="10"/>
        <v>4.9647276248661782</v>
      </c>
      <c r="R8" s="33">
        <f t="shared" si="11"/>
        <v>2.6226385633193328</v>
      </c>
      <c r="S8" s="23">
        <f t="shared" si="12"/>
        <v>1.3681515020161656</v>
      </c>
      <c r="T8" s="33">
        <f t="shared" si="13"/>
        <v>2.2176805482946222</v>
      </c>
      <c r="U8" s="33">
        <f t="shared" si="14"/>
        <v>4.9647276248661782</v>
      </c>
      <c r="V8" s="33">
        <f t="shared" si="15"/>
        <v>2.6226385633193328</v>
      </c>
      <c r="W8" s="23">
        <f t="shared" si="16"/>
        <v>1.3681515020161656</v>
      </c>
      <c r="X8" s="33">
        <f t="shared" si="17"/>
        <v>2.2176805482946222</v>
      </c>
      <c r="Y8" s="33">
        <f t="shared" si="18"/>
        <v>4.9647276248661782</v>
      </c>
      <c r="Z8" s="33">
        <f t="shared" si="19"/>
        <v>2.6226385633193328</v>
      </c>
      <c r="AA8" s="17">
        <f t="shared" ref="AA8:AA17" si="24">K8</f>
        <v>1.3681515020161656</v>
      </c>
      <c r="AB8" s="18">
        <f t="shared" ref="AB8:AB17" si="25">L8</f>
        <v>2.2176805482946222</v>
      </c>
      <c r="AC8" s="18">
        <f t="shared" ref="AC8:AC17" si="26">M8</f>
        <v>4.9647276248661782</v>
      </c>
      <c r="AD8" s="19">
        <f t="shared" ref="AD8:AD17" si="27">N8</f>
        <v>2.6226385633193328</v>
      </c>
      <c r="AE8" s="17">
        <f t="shared" ref="AE8:AE17" si="28">K8</f>
        <v>1.3681515020161656</v>
      </c>
      <c r="AF8" s="18">
        <f t="shared" ref="AF8:AF17" si="29">L8</f>
        <v>2.2176805482946222</v>
      </c>
      <c r="AG8" s="18">
        <f t="shared" ref="AG8:AG17" si="30">M8</f>
        <v>4.9647276248661782</v>
      </c>
      <c r="AH8" s="19">
        <f t="shared" ref="AH8:AH17" si="31">N8</f>
        <v>2.6226385633193328</v>
      </c>
      <c r="AI8" s="7">
        <f t="shared" si="20"/>
        <v>2.7443642259409642</v>
      </c>
      <c r="AJ8" s="7">
        <f t="shared" si="21"/>
        <v>3.0222297613591325</v>
      </c>
      <c r="AK8" s="7">
        <f t="shared" si="22"/>
        <v>4.2267022919659407</v>
      </c>
      <c r="AL8" s="7">
        <f t="shared" si="23"/>
        <v>3.8010820475409353</v>
      </c>
      <c r="AM8" s="1">
        <v>1390377</v>
      </c>
      <c r="AN8" s="1">
        <v>1573820</v>
      </c>
      <c r="AO8" s="1">
        <v>1949736.2</v>
      </c>
      <c r="AP8" s="1">
        <v>799066</v>
      </c>
    </row>
    <row r="9" spans="1:42" x14ac:dyDescent="0.3">
      <c r="A9" s="65"/>
      <c r="B9" s="8">
        <v>2013</v>
      </c>
      <c r="C9" s="25">
        <v>28555</v>
      </c>
      <c r="D9" s="25">
        <v>41518</v>
      </c>
      <c r="E9" s="25">
        <v>75123</v>
      </c>
      <c r="F9" s="25">
        <v>32956</v>
      </c>
      <c r="G9" s="42">
        <v>2811350</v>
      </c>
      <c r="H9" s="43">
        <v>2117189</v>
      </c>
      <c r="I9" s="43">
        <v>1612750</v>
      </c>
      <c r="J9" s="44">
        <v>1020348</v>
      </c>
      <c r="K9" s="23">
        <f t="shared" si="4"/>
        <v>1.0157041990502782</v>
      </c>
      <c r="L9" s="33">
        <f t="shared" si="5"/>
        <v>1.9609963966372392</v>
      </c>
      <c r="M9" s="33">
        <f t="shared" si="6"/>
        <v>4.6580685165090685</v>
      </c>
      <c r="N9" s="38">
        <f t="shared" si="7"/>
        <v>3.2298784336324471</v>
      </c>
      <c r="O9" s="23">
        <f t="shared" si="8"/>
        <v>1.0157041990502782</v>
      </c>
      <c r="P9" s="33">
        <f t="shared" si="9"/>
        <v>1.9609963966372392</v>
      </c>
      <c r="Q9" s="33">
        <f t="shared" si="10"/>
        <v>4.6580685165090685</v>
      </c>
      <c r="R9" s="33">
        <f t="shared" si="11"/>
        <v>3.2298784336324471</v>
      </c>
      <c r="S9" s="23">
        <f t="shared" si="12"/>
        <v>1.0157041990502782</v>
      </c>
      <c r="T9" s="33">
        <f t="shared" si="13"/>
        <v>1.9609963966372392</v>
      </c>
      <c r="U9" s="33">
        <f t="shared" si="14"/>
        <v>4.6580685165090685</v>
      </c>
      <c r="V9" s="33">
        <f t="shared" si="15"/>
        <v>3.2298784336324471</v>
      </c>
      <c r="W9" s="23">
        <f t="shared" si="16"/>
        <v>1.0157041990502782</v>
      </c>
      <c r="X9" s="33">
        <f t="shared" si="17"/>
        <v>1.9609963966372392</v>
      </c>
      <c r="Y9" s="33">
        <f t="shared" si="18"/>
        <v>4.6580685165090685</v>
      </c>
      <c r="Z9" s="33">
        <f t="shared" si="19"/>
        <v>3.2298784336324471</v>
      </c>
      <c r="AA9" s="17">
        <f t="shared" si="24"/>
        <v>1.0157041990502782</v>
      </c>
      <c r="AB9" s="18">
        <f t="shared" si="25"/>
        <v>1.9609963966372392</v>
      </c>
      <c r="AC9" s="18">
        <f t="shared" si="26"/>
        <v>4.6580685165090685</v>
      </c>
      <c r="AD9" s="19">
        <f t="shared" si="27"/>
        <v>3.2298784336324471</v>
      </c>
      <c r="AE9" s="17">
        <f t="shared" si="28"/>
        <v>1.0157041990502782</v>
      </c>
      <c r="AF9" s="18">
        <f t="shared" si="29"/>
        <v>1.9609963966372392</v>
      </c>
      <c r="AG9" s="18">
        <f t="shared" si="30"/>
        <v>4.6580685165090685</v>
      </c>
      <c r="AH9" s="19">
        <f t="shared" si="31"/>
        <v>3.2298784336324471</v>
      </c>
      <c r="AI9" s="7">
        <f t="shared" si="20"/>
        <v>2.0520120928942389</v>
      </c>
      <c r="AJ9" s="7">
        <f t="shared" si="21"/>
        <v>2.5777770879091029</v>
      </c>
      <c r="AK9" s="7">
        <f t="shared" si="22"/>
        <v>3.7681470265029806</v>
      </c>
      <c r="AL9" s="7">
        <f t="shared" si="23"/>
        <v>3.8843648304450475</v>
      </c>
      <c r="AM9" s="1">
        <v>1392745</v>
      </c>
      <c r="AN9" s="1">
        <v>1647405</v>
      </c>
      <c r="AO9" s="1">
        <v>2037528.6</v>
      </c>
      <c r="AP9" s="1">
        <v>897788</v>
      </c>
    </row>
    <row r="10" spans="1:42" x14ac:dyDescent="0.3">
      <c r="A10" s="65"/>
      <c r="B10" s="8">
        <v>2014</v>
      </c>
      <c r="C10" s="25">
        <v>26201</v>
      </c>
      <c r="D10" s="25">
        <v>39721</v>
      </c>
      <c r="E10" s="25">
        <v>72241</v>
      </c>
      <c r="F10" s="25">
        <v>33024</v>
      </c>
      <c r="G10" s="42">
        <v>2927430</v>
      </c>
      <c r="H10" s="43">
        <v>2149765</v>
      </c>
      <c r="I10" s="43">
        <v>1627405</v>
      </c>
      <c r="J10" s="44">
        <v>1032157.9999999999</v>
      </c>
      <c r="K10" s="23">
        <f t="shared" si="4"/>
        <v>0.89501713106718184</v>
      </c>
      <c r="L10" s="33">
        <f t="shared" si="5"/>
        <v>1.8476903289429309</v>
      </c>
      <c r="M10" s="33">
        <f t="shared" si="6"/>
        <v>4.4390302352518267</v>
      </c>
      <c r="N10" s="38">
        <f t="shared" si="7"/>
        <v>3.1995101525154097</v>
      </c>
      <c r="O10" s="23">
        <f t="shared" si="8"/>
        <v>0.89501713106718184</v>
      </c>
      <c r="P10" s="33">
        <f t="shared" si="9"/>
        <v>1.8476903289429309</v>
      </c>
      <c r="Q10" s="33">
        <f t="shared" si="10"/>
        <v>4.4390302352518267</v>
      </c>
      <c r="R10" s="33">
        <f t="shared" si="11"/>
        <v>3.1995101525154097</v>
      </c>
      <c r="S10" s="23">
        <f t="shared" si="12"/>
        <v>0.89501713106718184</v>
      </c>
      <c r="T10" s="33">
        <f t="shared" si="13"/>
        <v>1.8476903289429309</v>
      </c>
      <c r="U10" s="33">
        <f t="shared" si="14"/>
        <v>4.4390302352518267</v>
      </c>
      <c r="V10" s="33">
        <f t="shared" si="15"/>
        <v>3.1995101525154097</v>
      </c>
      <c r="W10" s="23">
        <f t="shared" si="16"/>
        <v>0.89501713106718184</v>
      </c>
      <c r="X10" s="33">
        <f t="shared" si="17"/>
        <v>1.8476903289429309</v>
      </c>
      <c r="Y10" s="33">
        <f t="shared" si="18"/>
        <v>4.4390302352518267</v>
      </c>
      <c r="Z10" s="33">
        <f t="shared" si="19"/>
        <v>3.1995101525154097</v>
      </c>
      <c r="AA10" s="17">
        <f t="shared" si="24"/>
        <v>0.89501713106718184</v>
      </c>
      <c r="AB10" s="18">
        <f t="shared" si="25"/>
        <v>1.8476903289429309</v>
      </c>
      <c r="AC10" s="18">
        <f t="shared" si="26"/>
        <v>4.4390302352518267</v>
      </c>
      <c r="AD10" s="19">
        <f t="shared" si="27"/>
        <v>3.1995101525154097</v>
      </c>
      <c r="AE10" s="17">
        <f t="shared" si="28"/>
        <v>0.89501713106718184</v>
      </c>
      <c r="AF10" s="18">
        <f t="shared" si="29"/>
        <v>1.8476903289429309</v>
      </c>
      <c r="AG10" s="18">
        <f t="shared" si="30"/>
        <v>4.4390302352518267</v>
      </c>
      <c r="AH10" s="19">
        <f t="shared" si="31"/>
        <v>3.1995101525154097</v>
      </c>
      <c r="AI10" s="7">
        <f t="shared" si="20"/>
        <v>1.8773869490760313</v>
      </c>
      <c r="AJ10" s="7">
        <f t="shared" si="21"/>
        <v>2.3767638291022979</v>
      </c>
      <c r="AK10" s="7">
        <f t="shared" si="22"/>
        <v>3.481421159673094</v>
      </c>
      <c r="AL10" s="7">
        <f t="shared" si="23"/>
        <v>3.5805379806021662</v>
      </c>
      <c r="AM10" s="1">
        <v>1398475</v>
      </c>
      <c r="AN10" s="1">
        <v>1695039</v>
      </c>
      <c r="AO10" s="1">
        <v>2112558.2000000002</v>
      </c>
      <c r="AP10" s="1">
        <v>946851</v>
      </c>
    </row>
    <row r="11" spans="1:42" x14ac:dyDescent="0.3">
      <c r="A11" s="65"/>
      <c r="B11" s="8">
        <v>2015</v>
      </c>
      <c r="C11" s="25">
        <v>23405</v>
      </c>
      <c r="D11" s="25">
        <v>37595</v>
      </c>
      <c r="E11" s="25">
        <v>66656</v>
      </c>
      <c r="F11" s="25">
        <v>29774</v>
      </c>
      <c r="G11" s="42">
        <v>3026180</v>
      </c>
      <c r="H11" s="43">
        <v>2198432</v>
      </c>
      <c r="I11" s="43">
        <v>1655355</v>
      </c>
      <c r="J11" s="44">
        <v>1077590</v>
      </c>
      <c r="K11" s="23">
        <f t="shared" si="4"/>
        <v>0.77341731159415505</v>
      </c>
      <c r="L11" s="33">
        <f t="shared" si="5"/>
        <v>1.7100824587706147</v>
      </c>
      <c r="M11" s="33">
        <f t="shared" si="6"/>
        <v>4.0266891391876669</v>
      </c>
      <c r="N11" s="38">
        <f t="shared" si="7"/>
        <v>2.7630174741784908</v>
      </c>
      <c r="O11" s="23">
        <f t="shared" si="8"/>
        <v>0.77341731159415505</v>
      </c>
      <c r="P11" s="33">
        <f t="shared" si="9"/>
        <v>1.7100824587706147</v>
      </c>
      <c r="Q11" s="33">
        <f t="shared" si="10"/>
        <v>4.0266891391876669</v>
      </c>
      <c r="R11" s="33">
        <f t="shared" si="11"/>
        <v>2.7630174741784908</v>
      </c>
      <c r="S11" s="23">
        <f t="shared" si="12"/>
        <v>0.77341731159415505</v>
      </c>
      <c r="T11" s="33">
        <f t="shared" si="13"/>
        <v>1.7100824587706147</v>
      </c>
      <c r="U11" s="33">
        <f t="shared" si="14"/>
        <v>4.0266891391876669</v>
      </c>
      <c r="V11" s="33">
        <f t="shared" si="15"/>
        <v>2.7630174741784908</v>
      </c>
      <c r="W11" s="23">
        <f t="shared" si="16"/>
        <v>0.77341731159415505</v>
      </c>
      <c r="X11" s="33">
        <f t="shared" si="17"/>
        <v>1.7100824587706147</v>
      </c>
      <c r="Y11" s="33">
        <f t="shared" si="18"/>
        <v>4.0266891391876669</v>
      </c>
      <c r="Z11" s="33">
        <f t="shared" si="19"/>
        <v>2.7630174741784908</v>
      </c>
      <c r="AA11" s="17">
        <f t="shared" si="24"/>
        <v>0.77341731159415505</v>
      </c>
      <c r="AB11" s="18">
        <f t="shared" si="25"/>
        <v>1.7100824587706147</v>
      </c>
      <c r="AC11" s="18">
        <f t="shared" si="26"/>
        <v>4.0266891391876669</v>
      </c>
      <c r="AD11" s="19">
        <f t="shared" si="27"/>
        <v>2.7630174741784908</v>
      </c>
      <c r="AE11" s="17">
        <f t="shared" si="28"/>
        <v>0.77341731159415505</v>
      </c>
      <c r="AF11" s="18">
        <f t="shared" si="29"/>
        <v>1.7100824587706147</v>
      </c>
      <c r="AG11" s="18">
        <f t="shared" si="30"/>
        <v>4.0266891391876669</v>
      </c>
      <c r="AH11" s="19">
        <f t="shared" si="31"/>
        <v>2.7630174741784908</v>
      </c>
      <c r="AI11" s="7">
        <f t="shared" si="20"/>
        <v>1.6894269518637834</v>
      </c>
      <c r="AJ11" s="7">
        <f t="shared" si="21"/>
        <v>2.1827976155570563</v>
      </c>
      <c r="AK11" s="7">
        <f t="shared" si="22"/>
        <v>3.1256520225427153</v>
      </c>
      <c r="AL11" s="7">
        <f t="shared" si="23"/>
        <v>3.0858426835866002</v>
      </c>
      <c r="AM11" s="1">
        <v>1372287</v>
      </c>
      <c r="AN11" s="1">
        <v>1749623</v>
      </c>
      <c r="AO11" s="1">
        <v>2152535.9</v>
      </c>
      <c r="AP11" s="1">
        <v>982865</v>
      </c>
    </row>
    <row r="12" spans="1:42" x14ac:dyDescent="0.3">
      <c r="A12" s="65"/>
      <c r="B12" s="8">
        <v>2016</v>
      </c>
      <c r="C12" s="25">
        <v>20278</v>
      </c>
      <c r="D12" s="25">
        <v>35468</v>
      </c>
      <c r="E12" s="25">
        <v>64982</v>
      </c>
      <c r="F12" s="25">
        <v>27683</v>
      </c>
      <c r="G12" s="42">
        <v>3134740</v>
      </c>
      <c r="H12" s="43">
        <v>2234129</v>
      </c>
      <c r="I12" s="43">
        <v>1695786</v>
      </c>
      <c r="J12" s="44">
        <v>1113840</v>
      </c>
      <c r="K12" s="23">
        <f t="shared" si="4"/>
        <v>0.64687980502370213</v>
      </c>
      <c r="L12" s="33">
        <f t="shared" si="5"/>
        <v>1.5875538073226749</v>
      </c>
      <c r="M12" s="33">
        <f t="shared" si="6"/>
        <v>3.8319693640589083</v>
      </c>
      <c r="N12" s="38">
        <f t="shared" si="7"/>
        <v>2.4853659412482942</v>
      </c>
      <c r="O12" s="23">
        <f t="shared" si="8"/>
        <v>0.64687980502370213</v>
      </c>
      <c r="P12" s="33">
        <f t="shared" si="9"/>
        <v>1.5875538073226749</v>
      </c>
      <c r="Q12" s="33">
        <f t="shared" si="10"/>
        <v>3.8319693640589083</v>
      </c>
      <c r="R12" s="33">
        <f t="shared" si="11"/>
        <v>2.4853659412482942</v>
      </c>
      <c r="S12" s="23">
        <f t="shared" si="12"/>
        <v>0.64687980502370213</v>
      </c>
      <c r="T12" s="33">
        <f t="shared" si="13"/>
        <v>1.5875538073226749</v>
      </c>
      <c r="U12" s="33">
        <f t="shared" si="14"/>
        <v>3.8319693640589083</v>
      </c>
      <c r="V12" s="33">
        <f t="shared" si="15"/>
        <v>2.4853659412482942</v>
      </c>
      <c r="W12" s="23">
        <f t="shared" si="16"/>
        <v>0.64687980502370213</v>
      </c>
      <c r="X12" s="33">
        <f t="shared" si="17"/>
        <v>1.5875538073226749</v>
      </c>
      <c r="Y12" s="33">
        <f t="shared" si="18"/>
        <v>3.8319693640589083</v>
      </c>
      <c r="Z12" s="33">
        <f t="shared" si="19"/>
        <v>2.4853659412482942</v>
      </c>
      <c r="AA12" s="17">
        <f t="shared" si="24"/>
        <v>0.64687980502370213</v>
      </c>
      <c r="AB12" s="18">
        <f t="shared" si="25"/>
        <v>1.5875538073226749</v>
      </c>
      <c r="AC12" s="18">
        <f t="shared" si="26"/>
        <v>3.8319693640589083</v>
      </c>
      <c r="AD12" s="19">
        <f t="shared" si="27"/>
        <v>2.4853659412482942</v>
      </c>
      <c r="AE12" s="17">
        <f t="shared" si="28"/>
        <v>0.64687980502370213</v>
      </c>
      <c r="AF12" s="18">
        <f t="shared" si="29"/>
        <v>1.5875538073226749</v>
      </c>
      <c r="AG12" s="18">
        <f t="shared" si="30"/>
        <v>3.8319693640589083</v>
      </c>
      <c r="AH12" s="19">
        <f t="shared" si="31"/>
        <v>2.4853659412482942</v>
      </c>
      <c r="AI12" s="7">
        <f t="shared" si="20"/>
        <v>1.4811081651583875</v>
      </c>
      <c r="AJ12" s="7">
        <f t="shared" si="21"/>
        <v>1.9813036394751344</v>
      </c>
      <c r="AK12" s="7">
        <f t="shared" si="22"/>
        <v>2.984051954703963</v>
      </c>
      <c r="AL12" s="7">
        <f t="shared" si="23"/>
        <v>2.7798000327354266</v>
      </c>
      <c r="AM12" s="1">
        <v>1365933</v>
      </c>
      <c r="AN12" s="1">
        <v>1830646</v>
      </c>
      <c r="AO12" s="1">
        <v>2202750.2000000002</v>
      </c>
      <c r="AP12" s="1">
        <v>1008861</v>
      </c>
    </row>
    <row r="13" spans="1:42" x14ac:dyDescent="0.3">
      <c r="A13" s="65"/>
      <c r="B13" s="8">
        <v>2017</v>
      </c>
      <c r="C13" s="25">
        <v>17904</v>
      </c>
      <c r="D13" s="25">
        <v>34574</v>
      </c>
      <c r="E13" s="25">
        <v>64052</v>
      </c>
      <c r="F13" s="25">
        <v>26169</v>
      </c>
      <c r="G13" s="42">
        <v>3267160</v>
      </c>
      <c r="H13" s="43">
        <v>2297242</v>
      </c>
      <c r="I13" s="43">
        <v>1736593</v>
      </c>
      <c r="J13" s="44">
        <v>1161867</v>
      </c>
      <c r="K13" s="23">
        <f t="shared" si="4"/>
        <v>0.54799887363949118</v>
      </c>
      <c r="L13" s="33">
        <f t="shared" si="5"/>
        <v>1.5050221091204148</v>
      </c>
      <c r="M13" s="33">
        <f t="shared" si="6"/>
        <v>3.6883714261199949</v>
      </c>
      <c r="N13" s="38">
        <f t="shared" si="7"/>
        <v>2.2523232005040161</v>
      </c>
      <c r="O13" s="23">
        <f t="shared" si="8"/>
        <v>0.54799887363949118</v>
      </c>
      <c r="P13" s="33">
        <f t="shared" si="9"/>
        <v>1.5050221091204148</v>
      </c>
      <c r="Q13" s="33">
        <f t="shared" si="10"/>
        <v>3.6883714261199949</v>
      </c>
      <c r="R13" s="33">
        <f t="shared" si="11"/>
        <v>2.2523232005040161</v>
      </c>
      <c r="S13" s="23">
        <f t="shared" si="12"/>
        <v>0.54799887363949118</v>
      </c>
      <c r="T13" s="33">
        <f t="shared" si="13"/>
        <v>1.5050221091204148</v>
      </c>
      <c r="U13" s="33">
        <f t="shared" si="14"/>
        <v>3.6883714261199949</v>
      </c>
      <c r="V13" s="33">
        <f t="shared" si="15"/>
        <v>2.2523232005040161</v>
      </c>
      <c r="W13" s="23">
        <f t="shared" si="16"/>
        <v>0.54799887363949118</v>
      </c>
      <c r="X13" s="33">
        <f t="shared" si="17"/>
        <v>1.5050221091204148</v>
      </c>
      <c r="Y13" s="33">
        <f t="shared" si="18"/>
        <v>3.6883714261199949</v>
      </c>
      <c r="Z13" s="33">
        <f t="shared" si="19"/>
        <v>2.2523232005040161</v>
      </c>
      <c r="AA13" s="17">
        <f t="shared" si="24"/>
        <v>0.54799887363949118</v>
      </c>
      <c r="AB13" s="18">
        <f t="shared" si="25"/>
        <v>1.5050221091204148</v>
      </c>
      <c r="AC13" s="18">
        <f t="shared" si="26"/>
        <v>3.6883714261199949</v>
      </c>
      <c r="AD13" s="19">
        <f t="shared" si="27"/>
        <v>2.2523232005040161</v>
      </c>
      <c r="AE13" s="17">
        <f t="shared" si="28"/>
        <v>0.54799887363949118</v>
      </c>
      <c r="AF13" s="18">
        <f t="shared" si="29"/>
        <v>1.5050221091204148</v>
      </c>
      <c r="AG13" s="18">
        <f t="shared" si="30"/>
        <v>3.6883714261199949</v>
      </c>
      <c r="AH13" s="19">
        <f t="shared" si="31"/>
        <v>2.2523232005040161</v>
      </c>
      <c r="AI13" s="7">
        <f t="shared" si="20"/>
        <v>1.318297302401747</v>
      </c>
      <c r="AJ13" s="7">
        <f t="shared" si="21"/>
        <v>1.8529733646467645</v>
      </c>
      <c r="AK13" s="7">
        <f t="shared" si="22"/>
        <v>2.8769994044280645</v>
      </c>
      <c r="AL13" s="7">
        <f t="shared" si="23"/>
        <v>2.5423679414290654</v>
      </c>
      <c r="AM13" s="1">
        <v>1350298</v>
      </c>
      <c r="AN13" s="1">
        <v>1901086</v>
      </c>
      <c r="AO13" s="1">
        <v>2249944.5</v>
      </c>
      <c r="AP13" s="1">
        <v>1049771</v>
      </c>
    </row>
    <row r="14" spans="1:42" x14ac:dyDescent="0.3">
      <c r="A14" s="65"/>
      <c r="B14" s="8">
        <v>2018</v>
      </c>
      <c r="C14" s="25">
        <v>16849</v>
      </c>
      <c r="D14" s="25">
        <v>35154</v>
      </c>
      <c r="E14" s="25">
        <v>63564</v>
      </c>
      <c r="F14" s="25">
        <v>26172</v>
      </c>
      <c r="G14" s="42">
        <v>3365450</v>
      </c>
      <c r="H14" s="43">
        <v>2363306</v>
      </c>
      <c r="I14" s="43">
        <v>1771391</v>
      </c>
      <c r="J14" s="44">
        <v>1203259</v>
      </c>
      <c r="K14" s="23">
        <f t="shared" si="4"/>
        <v>0.50064627315812149</v>
      </c>
      <c r="L14" s="33">
        <f t="shared" si="5"/>
        <v>1.4874925210700602</v>
      </c>
      <c r="M14" s="33">
        <f t="shared" si="6"/>
        <v>3.5883664306751024</v>
      </c>
      <c r="N14" s="38">
        <f t="shared" si="7"/>
        <v>2.1750928104423068</v>
      </c>
      <c r="O14" s="23">
        <f t="shared" si="8"/>
        <v>0.50064627315812149</v>
      </c>
      <c r="P14" s="33">
        <f t="shared" si="9"/>
        <v>1.4874925210700602</v>
      </c>
      <c r="Q14" s="33">
        <f t="shared" si="10"/>
        <v>3.5883664306751024</v>
      </c>
      <c r="R14" s="33">
        <f t="shared" si="11"/>
        <v>2.1750928104423068</v>
      </c>
      <c r="S14" s="23">
        <f t="shared" si="12"/>
        <v>0.50064627315812149</v>
      </c>
      <c r="T14" s="33">
        <f t="shared" si="13"/>
        <v>1.4874925210700602</v>
      </c>
      <c r="U14" s="33">
        <f t="shared" si="14"/>
        <v>3.5883664306751024</v>
      </c>
      <c r="V14" s="33">
        <f t="shared" si="15"/>
        <v>2.1750928104423068</v>
      </c>
      <c r="W14" s="23">
        <f t="shared" si="16"/>
        <v>0.50064627315812149</v>
      </c>
      <c r="X14" s="33">
        <f t="shared" si="17"/>
        <v>1.4874925210700602</v>
      </c>
      <c r="Y14" s="33">
        <f t="shared" si="18"/>
        <v>3.5883664306751024</v>
      </c>
      <c r="Z14" s="33">
        <f t="shared" si="19"/>
        <v>2.1750928104423068</v>
      </c>
      <c r="AA14" s="17">
        <f t="shared" si="24"/>
        <v>0.50064627315812149</v>
      </c>
      <c r="AB14" s="18">
        <f t="shared" si="25"/>
        <v>1.4874925210700602</v>
      </c>
      <c r="AC14" s="18">
        <f t="shared" si="26"/>
        <v>3.5883664306751024</v>
      </c>
      <c r="AD14" s="19">
        <f t="shared" si="27"/>
        <v>2.1750928104423068</v>
      </c>
      <c r="AE14" s="17">
        <f t="shared" si="28"/>
        <v>0.50064627315812149</v>
      </c>
      <c r="AF14" s="18">
        <f t="shared" si="29"/>
        <v>1.4874925210700602</v>
      </c>
      <c r="AG14" s="18">
        <f t="shared" si="30"/>
        <v>3.5883664306751024</v>
      </c>
      <c r="AH14" s="19">
        <f t="shared" si="31"/>
        <v>2.1750928104423068</v>
      </c>
      <c r="AI14" s="7">
        <f t="shared" si="20"/>
        <v>1.260585195384907</v>
      </c>
      <c r="AJ14" s="7">
        <f t="shared" si="21"/>
        <v>1.8127911770689187</v>
      </c>
      <c r="AK14" s="7">
        <f t="shared" si="22"/>
        <v>2.7914849170159699</v>
      </c>
      <c r="AL14" s="7">
        <f t="shared" si="23"/>
        <v>2.4545469892128229</v>
      </c>
      <c r="AM14" s="1">
        <v>1322904.8999999999</v>
      </c>
      <c r="AN14" s="1">
        <v>1977353</v>
      </c>
      <c r="AO14" s="1">
        <v>2304190.7999999998</v>
      </c>
      <c r="AP14" s="1">
        <v>1082761</v>
      </c>
    </row>
    <row r="15" spans="1:42" x14ac:dyDescent="0.3">
      <c r="A15" s="65"/>
      <c r="B15" s="8">
        <v>2019</v>
      </c>
      <c r="C15" s="25">
        <v>14796</v>
      </c>
      <c r="D15" s="25">
        <v>30550</v>
      </c>
      <c r="E15" s="25">
        <v>59535</v>
      </c>
      <c r="F15" s="25">
        <v>25033</v>
      </c>
      <c r="G15" s="42">
        <v>3473260</v>
      </c>
      <c r="H15" s="43">
        <v>2437635</v>
      </c>
      <c r="I15" s="43">
        <v>1796633</v>
      </c>
      <c r="J15" s="44">
        <v>1244375</v>
      </c>
      <c r="K15" s="23">
        <f t="shared" si="4"/>
        <v>0.42599747787381309</v>
      </c>
      <c r="L15" s="33">
        <f t="shared" si="5"/>
        <v>1.2532639217930495</v>
      </c>
      <c r="M15" s="33">
        <f t="shared" si="6"/>
        <v>3.3136984570582859</v>
      </c>
      <c r="N15" s="38">
        <f t="shared" si="7"/>
        <v>2.0116926167754898</v>
      </c>
      <c r="O15" s="23">
        <f t="shared" si="8"/>
        <v>0.42599747787381309</v>
      </c>
      <c r="P15" s="33">
        <f t="shared" si="9"/>
        <v>1.2532639217930495</v>
      </c>
      <c r="Q15" s="33">
        <f t="shared" si="10"/>
        <v>3.3136984570582859</v>
      </c>
      <c r="R15" s="33">
        <f t="shared" si="11"/>
        <v>2.0116926167754898</v>
      </c>
      <c r="S15" s="23">
        <f t="shared" si="12"/>
        <v>0.42599747787381309</v>
      </c>
      <c r="T15" s="33">
        <f t="shared" si="13"/>
        <v>1.2532639217930495</v>
      </c>
      <c r="U15" s="33">
        <f t="shared" si="14"/>
        <v>3.3136984570582859</v>
      </c>
      <c r="V15" s="33">
        <f t="shared" si="15"/>
        <v>2.0116926167754898</v>
      </c>
      <c r="W15" s="23">
        <f t="shared" si="16"/>
        <v>0.42599747787381309</v>
      </c>
      <c r="X15" s="33">
        <f t="shared" si="17"/>
        <v>1.2532639217930495</v>
      </c>
      <c r="Y15" s="33">
        <f t="shared" si="18"/>
        <v>3.3136984570582859</v>
      </c>
      <c r="Z15" s="33">
        <f t="shared" si="19"/>
        <v>2.0116926167754898</v>
      </c>
      <c r="AA15" s="17">
        <f t="shared" si="24"/>
        <v>0.42599747787381309</v>
      </c>
      <c r="AB15" s="18">
        <f t="shared" si="25"/>
        <v>1.2532639217930495</v>
      </c>
      <c r="AC15" s="18">
        <f t="shared" si="26"/>
        <v>3.3136984570582859</v>
      </c>
      <c r="AD15" s="19">
        <f t="shared" si="27"/>
        <v>2.0116926167754898</v>
      </c>
      <c r="AE15" s="17">
        <f t="shared" si="28"/>
        <v>0.42599747787381309</v>
      </c>
      <c r="AF15" s="18">
        <f t="shared" si="29"/>
        <v>1.2532639217930495</v>
      </c>
      <c r="AG15" s="18">
        <f t="shared" si="30"/>
        <v>3.3136984570582859</v>
      </c>
      <c r="AH15" s="19">
        <f t="shared" si="31"/>
        <v>2.0116926167754898</v>
      </c>
      <c r="AI15" s="7">
        <f t="shared" si="20"/>
        <v>1.1283325359788499</v>
      </c>
      <c r="AJ15" s="7">
        <f t="shared" si="21"/>
        <v>1.5163939308504513</v>
      </c>
      <c r="AK15" s="7">
        <f t="shared" si="22"/>
        <v>2.5668456114689948</v>
      </c>
      <c r="AL15" s="7">
        <f t="shared" si="23"/>
        <v>2.2981636173515807</v>
      </c>
      <c r="AM15" s="1">
        <v>1299726.2</v>
      </c>
      <c r="AN15" s="1">
        <v>2051943</v>
      </c>
      <c r="AO15" s="1">
        <v>2334576.7000000002</v>
      </c>
      <c r="AP15" s="1">
        <v>1095761</v>
      </c>
    </row>
    <row r="16" spans="1:42" x14ac:dyDescent="0.3">
      <c r="A16" s="65"/>
      <c r="B16" s="8">
        <v>2020</v>
      </c>
      <c r="C16" s="25">
        <v>10536</v>
      </c>
      <c r="D16" s="25">
        <v>25703</v>
      </c>
      <c r="E16" s="25">
        <v>56538</v>
      </c>
      <c r="F16" s="25">
        <v>22479</v>
      </c>
      <c r="G16" s="42">
        <v>3405430</v>
      </c>
      <c r="H16" s="43">
        <v>2309703</v>
      </c>
      <c r="I16" s="43">
        <v>1656960</v>
      </c>
      <c r="J16" s="44">
        <v>1121948</v>
      </c>
      <c r="K16" s="23">
        <f t="shared" si="4"/>
        <v>0.30938824171984158</v>
      </c>
      <c r="L16" s="33">
        <f t="shared" si="5"/>
        <v>1.1128270604488975</v>
      </c>
      <c r="M16" s="33">
        <f t="shared" si="6"/>
        <v>3.4121523754345309</v>
      </c>
      <c r="N16" s="38">
        <f t="shared" si="7"/>
        <v>2.0035687928495793</v>
      </c>
      <c r="O16" s="23">
        <f t="shared" si="8"/>
        <v>0.30938824171984158</v>
      </c>
      <c r="P16" s="33">
        <f t="shared" si="9"/>
        <v>1.1128270604488975</v>
      </c>
      <c r="Q16" s="33">
        <f t="shared" si="10"/>
        <v>3.4121523754345309</v>
      </c>
      <c r="R16" s="33">
        <f t="shared" si="11"/>
        <v>2.0035687928495793</v>
      </c>
      <c r="S16" s="23">
        <f t="shared" si="12"/>
        <v>0.30938824171984158</v>
      </c>
      <c r="T16" s="33">
        <f t="shared" si="13"/>
        <v>1.1128270604488975</v>
      </c>
      <c r="U16" s="33">
        <f t="shared" si="14"/>
        <v>3.4121523754345309</v>
      </c>
      <c r="V16" s="33">
        <f t="shared" si="15"/>
        <v>2.0035687928495793</v>
      </c>
      <c r="W16" s="23">
        <f t="shared" si="16"/>
        <v>0.30938824171984158</v>
      </c>
      <c r="X16" s="33">
        <f t="shared" si="17"/>
        <v>1.1128270604488975</v>
      </c>
      <c r="Y16" s="33">
        <f t="shared" si="18"/>
        <v>3.4121523754345309</v>
      </c>
      <c r="Z16" s="33">
        <f t="shared" si="19"/>
        <v>2.0035687928495793</v>
      </c>
      <c r="AA16" s="17">
        <f t="shared" si="24"/>
        <v>0.30938824171984158</v>
      </c>
      <c r="AB16" s="18">
        <f t="shared" si="25"/>
        <v>1.1128270604488975</v>
      </c>
      <c r="AC16" s="18">
        <f t="shared" si="26"/>
        <v>3.4121523754345309</v>
      </c>
      <c r="AD16" s="19">
        <f t="shared" si="27"/>
        <v>2.0035687928495793</v>
      </c>
      <c r="AE16" s="17">
        <f t="shared" si="28"/>
        <v>0.30938824171984158</v>
      </c>
      <c r="AF16" s="18">
        <f t="shared" si="29"/>
        <v>1.1128270604488975</v>
      </c>
      <c r="AG16" s="18">
        <f t="shared" si="30"/>
        <v>3.4121523754345309</v>
      </c>
      <c r="AH16" s="19">
        <f t="shared" si="31"/>
        <v>2.0035687928495793</v>
      </c>
      <c r="AI16" s="7">
        <f t="shared" si="20"/>
        <v>0.74918852131688796</v>
      </c>
      <c r="AJ16" s="7">
        <f t="shared" si="21"/>
        <v>1.1946698843071699</v>
      </c>
      <c r="AK16" s="7">
        <f t="shared" si="22"/>
        <v>2.3391414137130582</v>
      </c>
      <c r="AL16" s="7">
        <f t="shared" si="23"/>
        <v>1.9526843872550401</v>
      </c>
      <c r="AM16" s="1">
        <v>1512917</v>
      </c>
      <c r="AN16" s="1">
        <v>2251003</v>
      </c>
      <c r="AO16" s="1">
        <v>2499504.7000000002</v>
      </c>
      <c r="AP16" s="1">
        <v>1206608</v>
      </c>
    </row>
    <row r="17" spans="1:42" ht="14.4" customHeight="1" thickBot="1" x14ac:dyDescent="0.35">
      <c r="A17" s="66"/>
      <c r="B17" s="26">
        <v>2021</v>
      </c>
      <c r="C17" s="27">
        <v>10785</v>
      </c>
      <c r="D17" s="27">
        <v>31228</v>
      </c>
      <c r="E17" s="27">
        <v>62303</v>
      </c>
      <c r="F17" s="27">
        <v>23376</v>
      </c>
      <c r="G17" s="45">
        <v>3601750</v>
      </c>
      <c r="H17" s="28">
        <v>2498824</v>
      </c>
      <c r="I17" s="28">
        <v>1775435</v>
      </c>
      <c r="J17" s="46">
        <v>1205063</v>
      </c>
      <c r="K17" s="29">
        <f>C17/G17*100</f>
        <v>0.29943777330464361</v>
      </c>
      <c r="L17" s="35">
        <f t="shared" si="5"/>
        <v>1.2497078625785569</v>
      </c>
      <c r="M17" s="35">
        <f t="shared" si="6"/>
        <v>3.5091681756865216</v>
      </c>
      <c r="N17" s="36">
        <f t="shared" si="7"/>
        <v>1.9398155947033475</v>
      </c>
      <c r="O17" s="29">
        <f t="shared" si="8"/>
        <v>0.29943777330464361</v>
      </c>
      <c r="P17" s="35">
        <f t="shared" si="9"/>
        <v>1.2497078625785569</v>
      </c>
      <c r="Q17" s="35">
        <f t="shared" si="10"/>
        <v>3.5091681756865216</v>
      </c>
      <c r="R17" s="35">
        <f t="shared" si="11"/>
        <v>1.9398155947033475</v>
      </c>
      <c r="S17" s="29">
        <f t="shared" si="12"/>
        <v>0.29943777330464361</v>
      </c>
      <c r="T17" s="35">
        <f t="shared" si="13"/>
        <v>1.2497078625785569</v>
      </c>
      <c r="U17" s="35">
        <f t="shared" si="14"/>
        <v>3.5091681756865216</v>
      </c>
      <c r="V17" s="36">
        <f t="shared" si="15"/>
        <v>1.9398155947033475</v>
      </c>
      <c r="W17" s="29">
        <f t="shared" si="16"/>
        <v>0.29943777330464361</v>
      </c>
      <c r="X17" s="35">
        <f t="shared" si="17"/>
        <v>1.2497078625785569</v>
      </c>
      <c r="Y17" s="35">
        <f t="shared" si="18"/>
        <v>3.5091681756865216</v>
      </c>
      <c r="Z17" s="36">
        <f t="shared" si="19"/>
        <v>1.9398155947033475</v>
      </c>
      <c r="AA17" s="32">
        <f t="shared" si="24"/>
        <v>0.29943777330464361</v>
      </c>
      <c r="AB17" s="30">
        <f t="shared" si="25"/>
        <v>1.2497078625785569</v>
      </c>
      <c r="AC17" s="30">
        <f t="shared" si="26"/>
        <v>3.5091681756865216</v>
      </c>
      <c r="AD17" s="31">
        <f t="shared" si="27"/>
        <v>1.9398155947033475</v>
      </c>
      <c r="AE17" s="32">
        <f t="shared" si="28"/>
        <v>0.29943777330464361</v>
      </c>
      <c r="AF17" s="30">
        <f t="shared" si="29"/>
        <v>1.2497078625785569</v>
      </c>
      <c r="AG17" s="30">
        <f t="shared" si="30"/>
        <v>3.5091681756865216</v>
      </c>
      <c r="AH17" s="31">
        <f t="shared" si="31"/>
        <v>1.9398155947033475</v>
      </c>
      <c r="AI17" s="7">
        <f t="shared" ref="AI17" si="32">C17/(0.5*(AM17+AM16))*100</f>
        <v>0.67844077513981638</v>
      </c>
      <c r="AJ17" s="7">
        <f t="shared" ref="AJ17" si="33">D17/(0.5*(AN17+AN16))*100</f>
        <v>1.3405515115117521</v>
      </c>
      <c r="AK17" s="7">
        <f t="shared" ref="AK17" si="34">E17/(0.5*(AO17+AO16))*100</f>
        <v>2.4426138834467439</v>
      </c>
      <c r="AL17" s="7">
        <f t="shared" ref="AL17" si="35">F17/(0.5*(AP17+AP16))*100</f>
        <v>1.8801697429083435</v>
      </c>
      <c r="AM17" s="1">
        <v>1666432</v>
      </c>
      <c r="AN17" s="1">
        <v>2407975</v>
      </c>
      <c r="AO17" s="1">
        <v>2601833.7000000002</v>
      </c>
      <c r="AP17" s="1">
        <v>1279976</v>
      </c>
    </row>
    <row r="18" spans="1:42" ht="14.4" customHeight="1" x14ac:dyDescent="0.3">
      <c r="A18" s="64" t="s">
        <v>16</v>
      </c>
      <c r="B18" s="8">
        <v>2022</v>
      </c>
      <c r="C18" s="25">
        <v>15769.513000000001</v>
      </c>
      <c r="D18" s="25">
        <v>34746.527132679992</v>
      </c>
      <c r="E18" s="25">
        <v>66026.756945019995</v>
      </c>
      <c r="F18" s="25">
        <v>26122.799385000002</v>
      </c>
      <c r="G18" s="42">
        <v>3813879</v>
      </c>
      <c r="H18" s="43">
        <v>2628357</v>
      </c>
      <c r="I18" s="43">
        <v>1889303</v>
      </c>
      <c r="J18" s="44">
        <v>1315013</v>
      </c>
      <c r="K18" s="23">
        <f t="shared" ref="K18:N31" si="36">C18/G18*100</f>
        <v>0.41347701382241026</v>
      </c>
      <c r="L18" s="33">
        <f t="shared" si="36"/>
        <v>1.3219865921060188</v>
      </c>
      <c r="M18" s="33">
        <f t="shared" si="36"/>
        <v>3.4947680147133617</v>
      </c>
      <c r="N18" s="38">
        <f t="shared" si="0"/>
        <v>1.9865050296080724</v>
      </c>
      <c r="O18" s="23">
        <f t="shared" ref="O18:O31" si="37">C32/G18*100</f>
        <v>0.11380491438268689</v>
      </c>
      <c r="P18" s="33">
        <f t="shared" ref="P18:P19" si="38">D32/H18*100</f>
        <v>1.1828560934332735</v>
      </c>
      <c r="Q18" s="33">
        <f>E32/I18*100</f>
        <v>3.3772738551311852</v>
      </c>
      <c r="R18" s="38">
        <f>F32/J18*100</f>
        <v>1.8163754718034009</v>
      </c>
      <c r="S18" s="23">
        <f>C46/G18*100</f>
        <v>0.41347701382241026</v>
      </c>
      <c r="T18" s="33">
        <f>D46/H18*100</f>
        <v>1.3219865921060188</v>
      </c>
      <c r="U18" s="33">
        <f>E46/I18*100</f>
        <v>3.4947680147133613</v>
      </c>
      <c r="V18" s="38">
        <f>F46/J18*100</f>
        <v>1.9865050296080724</v>
      </c>
      <c r="W18" s="23">
        <f>C60/G18*100</f>
        <v>0.41347701382241026</v>
      </c>
      <c r="X18" s="33">
        <f>D60/H18*100</f>
        <v>1.3219865921060188</v>
      </c>
      <c r="Y18" s="33">
        <f>E60/I18*100</f>
        <v>3.4947680147133613</v>
      </c>
      <c r="Z18" s="38">
        <f>F60/J18*100</f>
        <v>1.9865050296080724</v>
      </c>
      <c r="AA18" s="17"/>
      <c r="AB18" s="18"/>
      <c r="AC18" s="18"/>
      <c r="AD18" s="19"/>
      <c r="AE18" s="17"/>
      <c r="AF18" s="18"/>
      <c r="AG18" s="18"/>
      <c r="AH18" s="19"/>
    </row>
    <row r="19" spans="1:42" x14ac:dyDescent="0.3">
      <c r="A19" s="65"/>
      <c r="B19" s="8">
        <v>2023</v>
      </c>
      <c r="C19" s="25">
        <v>18185.797250000007</v>
      </c>
      <c r="D19" s="25">
        <v>38793.522925759993</v>
      </c>
      <c r="E19" s="25">
        <v>69713.417239883682</v>
      </c>
      <c r="F19" s="25">
        <v>27496.814632210491</v>
      </c>
      <c r="G19" s="42">
        <v>4019770</v>
      </c>
      <c r="H19" s="43">
        <v>2738248</v>
      </c>
      <c r="I19" s="43">
        <v>1942457</v>
      </c>
      <c r="J19" s="44">
        <v>1386360</v>
      </c>
      <c r="K19" s="23">
        <f t="shared" si="36"/>
        <v>0.45240890026046288</v>
      </c>
      <c r="L19" s="33">
        <f t="shared" si="36"/>
        <v>1.4167278831486407</v>
      </c>
      <c r="M19" s="33">
        <f t="shared" si="36"/>
        <v>3.5889297544235825</v>
      </c>
      <c r="N19" s="38">
        <f t="shared" si="0"/>
        <v>1.9833819954564826</v>
      </c>
      <c r="O19" s="23">
        <f t="shared" si="37"/>
        <v>0.12910077463265968</v>
      </c>
      <c r="P19" s="33">
        <f t="shared" si="38"/>
        <v>1.0489306679738284</v>
      </c>
      <c r="Q19" s="33">
        <f t="shared" ref="Q19:Q31" si="39">E33/I19*100</f>
        <v>2.9749115257012302</v>
      </c>
      <c r="R19" s="38">
        <f t="shared" ref="R19:R31" si="40">F33/J19*100</f>
        <v>1.6475244901998116</v>
      </c>
      <c r="S19" s="23">
        <f>C47/G19*100</f>
        <v>0.46044107623072977</v>
      </c>
      <c r="T19" s="33">
        <f t="shared" ref="T19:T31" si="41">D47/H19*100</f>
        <v>1.4542316351827882</v>
      </c>
      <c r="U19" s="33">
        <f t="shared" ref="U19:U31" si="42">E47/I19*100</f>
        <v>3.6221222994271525</v>
      </c>
      <c r="V19" s="38">
        <f t="shared" ref="V19:V31" si="43">F47/J19*100</f>
        <v>1.9976563032271915</v>
      </c>
      <c r="W19" s="23">
        <f t="shared" ref="W19:W31" si="44">C61/G19*100</f>
        <v>0.46044107623072977</v>
      </c>
      <c r="X19" s="33">
        <f t="shared" ref="X19:X31" si="45">D61/H19*100</f>
        <v>1.4542316351827882</v>
      </c>
      <c r="Y19" s="33">
        <f t="shared" ref="Y19:Y31" si="46">E61/I19*100</f>
        <v>3.6221222994271525</v>
      </c>
      <c r="Z19" s="38">
        <f t="shared" ref="Z19:Z31" si="47">F61/J19*100</f>
        <v>1.9976563032271915</v>
      </c>
      <c r="AA19" s="17"/>
      <c r="AB19" s="18"/>
      <c r="AC19" s="18"/>
      <c r="AD19" s="19"/>
      <c r="AE19" s="17"/>
      <c r="AF19" s="18"/>
      <c r="AG19" s="18"/>
      <c r="AH19" s="19"/>
    </row>
    <row r="20" spans="1:42" x14ac:dyDescent="0.3">
      <c r="A20" s="65"/>
      <c r="B20" s="8">
        <v>2024</v>
      </c>
      <c r="C20" s="25">
        <v>22227.198875000009</v>
      </c>
      <c r="D20" s="25">
        <v>40570.142546860006</v>
      </c>
      <c r="E20" s="25">
        <v>71397.181888715291</v>
      </c>
      <c r="F20" s="25">
        <v>29969.422622955204</v>
      </c>
      <c r="G20" s="42">
        <v>4220330</v>
      </c>
      <c r="H20" s="43">
        <v>2853225</v>
      </c>
      <c r="I20" s="43">
        <v>2003832</v>
      </c>
      <c r="J20" s="44">
        <v>1468181</v>
      </c>
      <c r="K20" s="23">
        <f t="shared" si="36"/>
        <v>0.5266696887447192</v>
      </c>
      <c r="L20" s="33">
        <f t="shared" si="36"/>
        <v>1.4219047760642782</v>
      </c>
      <c r="M20" s="33">
        <f t="shared" si="36"/>
        <v>3.5630323245020188</v>
      </c>
      <c r="N20" s="38">
        <f t="shared" si="0"/>
        <v>2.0412621211523105</v>
      </c>
      <c r="O20" s="23">
        <f t="shared" si="37"/>
        <v>0.11864064149353452</v>
      </c>
      <c r="P20" s="33">
        <f t="shared" ref="P20:P31" si="48">D34/H20*100</f>
        <v>0.88211359370536868</v>
      </c>
      <c r="Q20" s="33">
        <f t="shared" si="39"/>
        <v>2.5241857508839982</v>
      </c>
      <c r="R20" s="38">
        <f>F34/J20*100</f>
        <v>1.4219208730305086</v>
      </c>
      <c r="S20" s="23">
        <f t="shared" ref="S20:S31" si="49">C48/G20*100</f>
        <v>0.57019738681572307</v>
      </c>
      <c r="T20" s="33">
        <f t="shared" si="41"/>
        <v>1.5426763727662556</v>
      </c>
      <c r="U20" s="33">
        <f t="shared" si="42"/>
        <v>3.709923280687466</v>
      </c>
      <c r="V20" s="38">
        <f t="shared" si="43"/>
        <v>2.1270050539024283</v>
      </c>
      <c r="W20" s="23">
        <f t="shared" si="44"/>
        <v>0.57019738681572307</v>
      </c>
      <c r="X20" s="33">
        <f t="shared" si="45"/>
        <v>1.5426763727662556</v>
      </c>
      <c r="Y20" s="33">
        <f t="shared" si="46"/>
        <v>3.709923280687466</v>
      </c>
      <c r="Z20" s="38">
        <f t="shared" si="47"/>
        <v>2.1270050539024283</v>
      </c>
      <c r="AA20" s="17"/>
      <c r="AB20" s="18"/>
      <c r="AC20" s="18"/>
      <c r="AD20" s="19"/>
      <c r="AE20" s="17"/>
      <c r="AF20" s="18"/>
      <c r="AG20" s="18"/>
      <c r="AH20" s="19"/>
    </row>
    <row r="21" spans="1:42" x14ac:dyDescent="0.3">
      <c r="A21" s="65"/>
      <c r="B21" s="8">
        <v>2025</v>
      </c>
      <c r="C21" s="25">
        <v>24209.906625000007</v>
      </c>
      <c r="D21" s="25">
        <v>45489.54504682</v>
      </c>
      <c r="E21" s="25">
        <v>75934.660375492691</v>
      </c>
      <c r="F21" s="25">
        <v>32177.464319234805</v>
      </c>
      <c r="G21" s="42">
        <v>4397858</v>
      </c>
      <c r="H21" s="43">
        <v>2957254</v>
      </c>
      <c r="I21" s="43">
        <v>2063335</v>
      </c>
      <c r="J21" s="44">
        <v>1540894</v>
      </c>
      <c r="K21" s="23">
        <f t="shared" si="36"/>
        <v>0.5504931406380108</v>
      </c>
      <c r="L21" s="33">
        <f t="shared" si="36"/>
        <v>1.5382359799604632</v>
      </c>
      <c r="M21" s="33">
        <f t="shared" si="36"/>
        <v>3.6801905834725188</v>
      </c>
      <c r="N21" s="38">
        <f t="shared" si="0"/>
        <v>2.0882334748032512</v>
      </c>
      <c r="O21" s="23">
        <f t="shared" si="37"/>
        <v>6.5904240888187998E-2</v>
      </c>
      <c r="P21" s="33">
        <f t="shared" si="48"/>
        <v>0.80525975164798169</v>
      </c>
      <c r="Q21" s="33">
        <f t="shared" si="39"/>
        <v>2.1909351161931192</v>
      </c>
      <c r="R21" s="38">
        <f t="shared" si="40"/>
        <v>1.2149782480468809</v>
      </c>
      <c r="S21" s="23">
        <f t="shared" si="49"/>
        <v>0.6376278889632182</v>
      </c>
      <c r="T21" s="33">
        <f t="shared" si="41"/>
        <v>1.7490610551822741</v>
      </c>
      <c r="U21" s="33">
        <f t="shared" si="42"/>
        <v>3.9842956342301497</v>
      </c>
      <c r="V21" s="38">
        <f t="shared" si="43"/>
        <v>2.2874910357243787</v>
      </c>
      <c r="W21" s="23">
        <f t="shared" si="44"/>
        <v>0.64238304476861263</v>
      </c>
      <c r="X21" s="33">
        <f t="shared" si="45"/>
        <v>1.7953880179659913</v>
      </c>
      <c r="Y21" s="33">
        <f t="shared" si="46"/>
        <v>4.0162349613219694</v>
      </c>
      <c r="Z21" s="38">
        <f t="shared" si="47"/>
        <v>2.3035038057040138</v>
      </c>
      <c r="AA21" s="17"/>
      <c r="AB21" s="18"/>
      <c r="AC21" s="18"/>
      <c r="AD21" s="19"/>
      <c r="AE21" s="17"/>
      <c r="AF21" s="18"/>
      <c r="AG21" s="18"/>
      <c r="AH21" s="19"/>
    </row>
    <row r="22" spans="1:42" x14ac:dyDescent="0.3">
      <c r="A22" s="65"/>
      <c r="B22" s="8">
        <v>2026</v>
      </c>
      <c r="C22" s="25">
        <v>26330.290400000002</v>
      </c>
      <c r="D22" s="25">
        <v>50275.703255680019</v>
      </c>
      <c r="E22" s="25">
        <v>78770.811218395887</v>
      </c>
      <c r="F22" s="25">
        <v>34590.047817201616</v>
      </c>
      <c r="G22" s="42">
        <v>4556086</v>
      </c>
      <c r="H22" s="43">
        <v>3055632</v>
      </c>
      <c r="I22" s="43">
        <v>2127499</v>
      </c>
      <c r="J22" s="44">
        <v>1603518</v>
      </c>
      <c r="K22" s="23">
        <f t="shared" si="36"/>
        <v>0.57791469256726058</v>
      </c>
      <c r="L22" s="33">
        <f t="shared" si="36"/>
        <v>1.6453454884514895</v>
      </c>
      <c r="M22" s="33">
        <f t="shared" si="36"/>
        <v>3.702507555509821</v>
      </c>
      <c r="N22" s="38">
        <f t="shared" si="36"/>
        <v>2.1571349880201915</v>
      </c>
      <c r="O22" s="23">
        <f t="shared" si="37"/>
        <v>4.2414576418621813E-2</v>
      </c>
      <c r="P22" s="33">
        <f t="shared" si="48"/>
        <v>0.70473275144061898</v>
      </c>
      <c r="Q22" s="33">
        <f t="shared" si="39"/>
        <v>1.8892182904753265</v>
      </c>
      <c r="R22" s="38">
        <f t="shared" si="40"/>
        <v>1.0724540407504157</v>
      </c>
      <c r="S22" s="23">
        <f t="shared" si="49"/>
        <v>0.69604432181482112</v>
      </c>
      <c r="T22" s="33">
        <f t="shared" si="41"/>
        <v>1.9494109524864263</v>
      </c>
      <c r="U22" s="33">
        <f t="shared" si="42"/>
        <v>4.1396474516460815</v>
      </c>
      <c r="V22" s="38">
        <f t="shared" si="43"/>
        <v>2.4670865126647552</v>
      </c>
      <c r="W22" s="23">
        <f t="shared" si="44"/>
        <v>0.72596446599120401</v>
      </c>
      <c r="X22" s="33">
        <f t="shared" si="45"/>
        <v>2.0910820044979248</v>
      </c>
      <c r="Y22" s="33">
        <f t="shared" si="46"/>
        <v>4.2815853594488589</v>
      </c>
      <c r="Z22" s="38">
        <f t="shared" si="47"/>
        <v>2.5675487946098272</v>
      </c>
      <c r="AA22" s="17"/>
      <c r="AB22" s="18"/>
      <c r="AC22" s="18"/>
      <c r="AD22" s="19"/>
      <c r="AE22" s="17"/>
      <c r="AF22" s="18"/>
      <c r="AG22" s="18"/>
      <c r="AH22" s="19"/>
    </row>
    <row r="23" spans="1:42" x14ac:dyDescent="0.3">
      <c r="A23" s="65"/>
      <c r="B23" s="8">
        <v>2027</v>
      </c>
      <c r="C23" s="25">
        <v>28744.030749999998</v>
      </c>
      <c r="D23" s="25">
        <v>55436.292817672031</v>
      </c>
      <c r="E23" s="25">
        <v>80314.901550410505</v>
      </c>
      <c r="F23" s="25">
        <v>36827.626409953999</v>
      </c>
      <c r="G23" s="42">
        <v>4702059</v>
      </c>
      <c r="H23" s="43">
        <v>3150353</v>
      </c>
      <c r="I23" s="43">
        <v>2186155</v>
      </c>
      <c r="J23" s="44">
        <v>1659741</v>
      </c>
      <c r="K23" s="23">
        <f t="shared" si="36"/>
        <v>0.61130731770911417</v>
      </c>
      <c r="L23" s="33">
        <f t="shared" si="36"/>
        <v>1.7596851152131849</v>
      </c>
      <c r="M23" s="33">
        <f t="shared" si="36"/>
        <v>3.6737972170505069</v>
      </c>
      <c r="N23" s="38">
        <f t="shared" si="36"/>
        <v>2.2188779098638882</v>
      </c>
      <c r="O23" s="23">
        <f t="shared" si="37"/>
        <v>3.8747720675532449E-2</v>
      </c>
      <c r="P23" s="33">
        <f t="shared" si="48"/>
        <v>0.63669877304225986</v>
      </c>
      <c r="Q23" s="33">
        <f t="shared" si="39"/>
        <v>1.618002790656667</v>
      </c>
      <c r="R23" s="38">
        <f t="shared" si="40"/>
        <v>0.93525386518115794</v>
      </c>
      <c r="S23" s="23">
        <f t="shared" si="49"/>
        <v>0.75820195471813545</v>
      </c>
      <c r="T23" s="33">
        <f t="shared" si="41"/>
        <v>2.1542255758218851</v>
      </c>
      <c r="U23" s="33">
        <f t="shared" si="42"/>
        <v>4.2139335913995337</v>
      </c>
      <c r="V23" s="38">
        <f t="shared" si="43"/>
        <v>2.6201359406373639</v>
      </c>
      <c r="W23" s="23">
        <f t="shared" si="44"/>
        <v>0.83232049512777273</v>
      </c>
      <c r="X23" s="33">
        <f t="shared" si="45"/>
        <v>2.389093702092179</v>
      </c>
      <c r="Y23" s="33">
        <f t="shared" si="46"/>
        <v>4.504921343936525</v>
      </c>
      <c r="Z23" s="38">
        <f t="shared" si="47"/>
        <v>2.8604999575833818</v>
      </c>
      <c r="AA23" s="17"/>
      <c r="AB23" s="18"/>
      <c r="AC23" s="18"/>
      <c r="AD23" s="19"/>
      <c r="AE23" s="17"/>
      <c r="AF23" s="18"/>
      <c r="AG23" s="18"/>
      <c r="AH23" s="19"/>
    </row>
    <row r="24" spans="1:42" x14ac:dyDescent="0.3">
      <c r="A24" s="65"/>
      <c r="B24" s="8">
        <v>2028</v>
      </c>
      <c r="C24" s="25">
        <v>29057.339124999999</v>
      </c>
      <c r="D24" s="25">
        <v>59696.736103380019</v>
      </c>
      <c r="E24" s="25">
        <v>83254.606851889548</v>
      </c>
      <c r="F24" s="25">
        <v>40618.623591178381</v>
      </c>
      <c r="G24" s="42">
        <v>4890113.0371043831</v>
      </c>
      <c r="H24" s="43">
        <v>3271268.1516763843</v>
      </c>
      <c r="I24" s="43">
        <v>2251717.1410321165</v>
      </c>
      <c r="J24" s="44">
        <v>1736192.0375628502</v>
      </c>
      <c r="K24" s="23">
        <f t="shared" si="36"/>
        <v>0.59420587836157512</v>
      </c>
      <c r="L24" s="33">
        <f t="shared" si="36"/>
        <v>1.8248805458760085</v>
      </c>
      <c r="M24" s="33">
        <f t="shared" si="36"/>
        <v>3.6973830031656751</v>
      </c>
      <c r="N24" s="38">
        <f t="shared" si="36"/>
        <v>2.3395236651468623</v>
      </c>
      <c r="O24" s="23">
        <f t="shared" si="37"/>
        <v>-4.6506009721311867E-3</v>
      </c>
      <c r="P24" s="33">
        <f t="shared" si="48"/>
        <v>0.55267040593218031</v>
      </c>
      <c r="Q24" s="33">
        <f t="shared" si="39"/>
        <v>1.3789575285161793</v>
      </c>
      <c r="R24" s="38">
        <f t="shared" si="40"/>
        <v>0.86868122553334925</v>
      </c>
      <c r="S24" s="23">
        <f t="shared" si="49"/>
        <v>0.75738610424700958</v>
      </c>
      <c r="T24" s="33">
        <f t="shared" si="41"/>
        <v>2.2940870140505698</v>
      </c>
      <c r="U24" s="33">
        <f t="shared" si="42"/>
        <v>4.3210939951885265</v>
      </c>
      <c r="V24" s="38">
        <f t="shared" si="43"/>
        <v>2.8205815895032096</v>
      </c>
      <c r="W24" s="23">
        <f t="shared" si="44"/>
        <v>0.86094858760013027</v>
      </c>
      <c r="X24" s="33">
        <f t="shared" si="45"/>
        <v>2.6174916887354764</v>
      </c>
      <c r="Y24" s="33">
        <f t="shared" si="46"/>
        <v>4.7365250919366417</v>
      </c>
      <c r="Z24" s="38">
        <f t="shared" si="47"/>
        <v>3.180642352846256</v>
      </c>
      <c r="AA24" s="17"/>
      <c r="AB24" s="18"/>
      <c r="AC24" s="18"/>
      <c r="AD24" s="19"/>
      <c r="AE24" s="17"/>
      <c r="AF24" s="18"/>
      <c r="AG24" s="18"/>
      <c r="AH24" s="19"/>
    </row>
    <row r="25" spans="1:42" x14ac:dyDescent="0.3">
      <c r="A25" s="65"/>
      <c r="B25" s="8">
        <v>2029</v>
      </c>
      <c r="C25" s="25">
        <v>32343.516624999997</v>
      </c>
      <c r="D25" s="25">
        <v>65211.496738019989</v>
      </c>
      <c r="E25" s="25">
        <v>86966.191072813177</v>
      </c>
      <c r="F25" s="25">
        <v>43557.322718711985</v>
      </c>
      <c r="G25" s="42">
        <v>5085688.1029477194</v>
      </c>
      <c r="H25" s="43">
        <v>3396824.2035645614</v>
      </c>
      <c r="I25" s="43">
        <v>2319245.4712579157</v>
      </c>
      <c r="J25" s="44">
        <v>1816164.5650114333</v>
      </c>
      <c r="K25" s="23">
        <f t="shared" si="36"/>
        <v>0.63597129769427563</v>
      </c>
      <c r="L25" s="33">
        <f t="shared" si="36"/>
        <v>1.9197783821013847</v>
      </c>
      <c r="M25" s="33">
        <f t="shared" si="36"/>
        <v>3.7497622459792637</v>
      </c>
      <c r="N25" s="38">
        <f t="shared" si="36"/>
        <v>2.39831365272991</v>
      </c>
      <c r="O25" s="23">
        <f t="shared" si="37"/>
        <v>-1.5177387404280554E-2</v>
      </c>
      <c r="P25" s="33">
        <f t="shared" si="48"/>
        <v>0.51400676283682634</v>
      </c>
      <c r="Q25" s="33">
        <f t="shared" si="39"/>
        <v>1.2839727434649617</v>
      </c>
      <c r="R25" s="38">
        <f t="shared" si="40"/>
        <v>0.76947355999786937</v>
      </c>
      <c r="S25" s="23">
        <f t="shared" si="49"/>
        <v>0.84189490700743752</v>
      </c>
      <c r="T25" s="33">
        <f t="shared" si="41"/>
        <v>2.4559044774668588</v>
      </c>
      <c r="U25" s="33">
        <f t="shared" si="42"/>
        <v>4.4513437547069552</v>
      </c>
      <c r="V25" s="38">
        <f t="shared" si="43"/>
        <v>2.9503461010949024</v>
      </c>
      <c r="W25" s="23">
        <f t="shared" si="44"/>
        <v>0.99608854494317323</v>
      </c>
      <c r="X25" s="33">
        <f t="shared" si="45"/>
        <v>2.8654550344077006</v>
      </c>
      <c r="Y25" s="33">
        <f t="shared" si="46"/>
        <v>4.9730419084156496</v>
      </c>
      <c r="Z25" s="38">
        <f t="shared" si="47"/>
        <v>3.3984845147330267</v>
      </c>
      <c r="AA25" s="17"/>
      <c r="AB25" s="18"/>
      <c r="AC25" s="18"/>
      <c r="AD25" s="19"/>
      <c r="AE25" s="17"/>
      <c r="AF25" s="18"/>
      <c r="AG25" s="18"/>
      <c r="AH25" s="19"/>
    </row>
    <row r="26" spans="1:42" x14ac:dyDescent="0.3">
      <c r="A26" s="65"/>
      <c r="B26" s="8">
        <v>2030</v>
      </c>
      <c r="C26" s="25">
        <v>34830.584749999995</v>
      </c>
      <c r="D26" s="25">
        <v>68620.914799507969</v>
      </c>
      <c r="E26" s="25">
        <v>91225.915961566367</v>
      </c>
      <c r="F26" s="25">
        <v>46339.271447209198</v>
      </c>
      <c r="G26" s="42">
        <v>5289084.993376581</v>
      </c>
      <c r="H26" s="43">
        <v>3527199.2801962979</v>
      </c>
      <c r="I26" s="43">
        <v>2388798.95610904</v>
      </c>
      <c r="J26" s="44">
        <v>1899820.7893139035</v>
      </c>
      <c r="K26" s="23">
        <f t="shared" si="36"/>
        <v>0.65853705874679003</v>
      </c>
      <c r="L26" s="33">
        <f t="shared" si="36"/>
        <v>1.9454788161469865</v>
      </c>
      <c r="M26" s="33">
        <f t="shared" si="36"/>
        <v>3.8189030403026618</v>
      </c>
      <c r="N26" s="38">
        <f t="shared" si="36"/>
        <v>2.439139086584269</v>
      </c>
      <c r="O26" s="23">
        <f t="shared" si="37"/>
        <v>-3.6774887506242901E-2</v>
      </c>
      <c r="P26" s="33">
        <f t="shared" si="48"/>
        <v>0.43393276332683445</v>
      </c>
      <c r="Q26" s="33">
        <f t="shared" si="39"/>
        <v>1.1966267091602438</v>
      </c>
      <c r="R26" s="38">
        <f t="shared" si="40"/>
        <v>0.66147590842393911</v>
      </c>
      <c r="S26" s="23">
        <f t="shared" si="49"/>
        <v>0.88566429370413347</v>
      </c>
      <c r="T26" s="33">
        <f t="shared" si="41"/>
        <v>2.5374942208121269</v>
      </c>
      <c r="U26" s="33">
        <f t="shared" si="42"/>
        <v>4.5931373532343418</v>
      </c>
      <c r="V26" s="38">
        <f t="shared" si="43"/>
        <v>3.0590624995833058</v>
      </c>
      <c r="W26" s="23">
        <f t="shared" si="44"/>
        <v>1.0694626730490246</v>
      </c>
      <c r="X26" s="33">
        <f t="shared" si="45"/>
        <v>3.0193387163137864</v>
      </c>
      <c r="Y26" s="33">
        <f t="shared" si="46"/>
        <v>5.2143749215172814</v>
      </c>
      <c r="Z26" s="38">
        <f t="shared" si="47"/>
        <v>3.5913071942395707</v>
      </c>
      <c r="AA26" s="17"/>
      <c r="AB26" s="18"/>
      <c r="AC26" s="18"/>
      <c r="AD26" s="19"/>
      <c r="AE26" s="17"/>
      <c r="AF26" s="18"/>
      <c r="AG26" s="18"/>
      <c r="AH26" s="19"/>
    </row>
    <row r="27" spans="1:42" x14ac:dyDescent="0.3">
      <c r="A27" s="65"/>
      <c r="B27" s="8">
        <v>2031</v>
      </c>
      <c r="C27" s="25">
        <v>37581.724874999993</v>
      </c>
      <c r="D27" s="25">
        <v>72256.057211819978</v>
      </c>
      <c r="E27" s="25">
        <v>96187.571950221813</v>
      </c>
      <c r="F27" s="25">
        <v>50081.662705338407</v>
      </c>
      <c r="G27" s="42">
        <v>5500616.5342595587</v>
      </c>
      <c r="H27" s="43">
        <v>3662578.3427831787</v>
      </c>
      <c r="I27" s="43">
        <v>2460438.3293729639</v>
      </c>
      <c r="J27" s="44">
        <v>1987330.3890204364</v>
      </c>
      <c r="K27" s="23">
        <f t="shared" si="36"/>
        <v>0.68322750078885275</v>
      </c>
      <c r="L27" s="33">
        <f t="shared" si="36"/>
        <v>1.9728194307213887</v>
      </c>
      <c r="M27" s="33">
        <f t="shared" si="36"/>
        <v>3.9093673189010572</v>
      </c>
      <c r="N27" s="38">
        <f t="shared" si="36"/>
        <v>2.5200471437476417</v>
      </c>
      <c r="O27" s="23">
        <f t="shared" si="37"/>
        <v>-4.9507207331590752E-2</v>
      </c>
      <c r="P27" s="33">
        <f t="shared" si="48"/>
        <v>0.39033351451907305</v>
      </c>
      <c r="Q27" s="33">
        <f t="shared" si="39"/>
        <v>1.1322622365314743</v>
      </c>
      <c r="R27" s="38">
        <f t="shared" si="40"/>
        <v>0.61233464580400743</v>
      </c>
      <c r="S27" s="23">
        <f t="shared" si="49"/>
        <v>0.93419259559268886</v>
      </c>
      <c r="T27" s="33">
        <f t="shared" si="41"/>
        <v>2.6044182855167106</v>
      </c>
      <c r="U27" s="33">
        <f t="shared" si="42"/>
        <v>4.7475408694909484</v>
      </c>
      <c r="V27" s="38">
        <f t="shared" si="43"/>
        <v>3.1959808143136703</v>
      </c>
      <c r="W27" s="23">
        <f t="shared" si="44"/>
        <v>1.1491403641993507</v>
      </c>
      <c r="X27" s="33">
        <f t="shared" si="45"/>
        <v>3.1428158756421265</v>
      </c>
      <c r="Y27" s="33">
        <f t="shared" si="46"/>
        <v>5.4598092703960113</v>
      </c>
      <c r="Z27" s="38">
        <f t="shared" si="47"/>
        <v>3.7983670615974345</v>
      </c>
      <c r="AA27" s="17"/>
      <c r="AB27" s="18"/>
      <c r="AC27" s="18"/>
      <c r="AD27" s="19"/>
      <c r="AE27" s="17"/>
      <c r="AF27" s="18"/>
      <c r="AG27" s="18"/>
      <c r="AH27" s="19"/>
    </row>
    <row r="28" spans="1:42" x14ac:dyDescent="0.3">
      <c r="A28" s="65"/>
      <c r="B28" s="8">
        <v>2032</v>
      </c>
      <c r="C28" s="25">
        <v>39690.208624999999</v>
      </c>
      <c r="D28" s="25">
        <v>76888.901538999984</v>
      </c>
      <c r="E28" s="25">
        <v>100507.71036024771</v>
      </c>
      <c r="F28" s="25">
        <v>54160.606829152021</v>
      </c>
      <c r="G28" s="42">
        <v>5720608.062615674</v>
      </c>
      <c r="H28" s="43">
        <v>3803153.4516183687</v>
      </c>
      <c r="I28" s="43">
        <v>2534226.1462254631</v>
      </c>
      <c r="J28" s="44">
        <v>2078870.8584194542</v>
      </c>
      <c r="K28" s="23">
        <f t="shared" si="36"/>
        <v>0.69381101083251218</v>
      </c>
      <c r="L28" s="33">
        <f t="shared" si="36"/>
        <v>2.0217144145546162</v>
      </c>
      <c r="M28" s="33">
        <f t="shared" si="36"/>
        <v>3.9660118932142776</v>
      </c>
      <c r="N28" s="38">
        <f t="shared" si="36"/>
        <v>2.605289626808748</v>
      </c>
      <c r="O28" s="23">
        <f t="shared" si="37"/>
        <v>-6.2810751380726171E-2</v>
      </c>
      <c r="P28" s="33">
        <f t="shared" si="48"/>
        <v>0.36316419320452781</v>
      </c>
      <c r="Q28" s="33">
        <f t="shared" si="39"/>
        <v>1.0732178790689022</v>
      </c>
      <c r="R28" s="38">
        <f t="shared" si="40"/>
        <v>0.6058728488163444</v>
      </c>
      <c r="S28" s="23">
        <f t="shared" si="49"/>
        <v>0.96354955664969411</v>
      </c>
      <c r="T28" s="33">
        <f t="shared" si="41"/>
        <v>2.6908194400216128</v>
      </c>
      <c r="U28" s="33">
        <f t="shared" si="42"/>
        <v>4.8540273516163799</v>
      </c>
      <c r="V28" s="38">
        <f t="shared" si="43"/>
        <v>3.3198918105429791</v>
      </c>
      <c r="W28" s="23">
        <f t="shared" si="44"/>
        <v>1.2005120849617956</v>
      </c>
      <c r="X28" s="33">
        <f t="shared" si="45"/>
        <v>3.2793789835886744</v>
      </c>
      <c r="Y28" s="33">
        <f t="shared" si="46"/>
        <v>5.639260090621895</v>
      </c>
      <c r="Z28" s="38">
        <f t="shared" si="47"/>
        <v>3.9678555628436571</v>
      </c>
      <c r="AA28" s="17"/>
      <c r="AB28" s="18"/>
      <c r="AC28" s="18"/>
      <c r="AD28" s="19"/>
      <c r="AE28" s="17"/>
      <c r="AF28" s="18"/>
      <c r="AG28" s="18"/>
      <c r="AH28" s="19"/>
    </row>
    <row r="29" spans="1:42" x14ac:dyDescent="0.3">
      <c r="A29" s="65"/>
      <c r="B29" s="8">
        <v>2033</v>
      </c>
      <c r="C29" s="25">
        <v>41919.623999999996</v>
      </c>
      <c r="D29" s="25">
        <v>78642.31067917998</v>
      </c>
      <c r="E29" s="25">
        <v>105136.75970851172</v>
      </c>
      <c r="F29" s="25">
        <v>56738.410846375613</v>
      </c>
      <c r="G29" s="42">
        <v>5949397.9269850394</v>
      </c>
      <c r="H29" s="43">
        <v>3949124.0385497375</v>
      </c>
      <c r="I29" s="43">
        <v>2610226.8378535095</v>
      </c>
      <c r="J29" s="44">
        <v>2174627.8675463842</v>
      </c>
      <c r="K29" s="23">
        <f t="shared" si="36"/>
        <v>0.70460279366862744</v>
      </c>
      <c r="L29" s="33">
        <f t="shared" si="36"/>
        <v>1.991386188722001</v>
      </c>
      <c r="M29" s="33">
        <f t="shared" si="36"/>
        <v>4.0278782741721306</v>
      </c>
      <c r="N29" s="38">
        <f t="shared" si="36"/>
        <v>2.6091089741433837</v>
      </c>
      <c r="O29" s="23">
        <f t="shared" si="37"/>
        <v>-7.5438254833644997E-2</v>
      </c>
      <c r="P29" s="33">
        <f t="shared" si="48"/>
        <v>0.2987116604276655</v>
      </c>
      <c r="Q29" s="33">
        <f t="shared" si="39"/>
        <v>1.0581166903811869</v>
      </c>
      <c r="R29" s="38">
        <f t="shared" si="40"/>
        <v>0.54348392987111893</v>
      </c>
      <c r="S29" s="23">
        <f t="shared" si="49"/>
        <v>0.98772102187791255</v>
      </c>
      <c r="T29" s="33">
        <f t="shared" si="41"/>
        <v>2.6861717813284125</v>
      </c>
      <c r="U29" s="33">
        <f t="shared" si="42"/>
        <v>4.9519116852608125</v>
      </c>
      <c r="V29" s="38">
        <f t="shared" si="43"/>
        <v>3.3645866372796771</v>
      </c>
      <c r="W29" s="23">
        <f t="shared" si="44"/>
        <v>1.2397548021700087</v>
      </c>
      <c r="X29" s="33">
        <f t="shared" si="45"/>
        <v>3.3060670860854167</v>
      </c>
      <c r="Y29" s="33">
        <f t="shared" si="46"/>
        <v>5.7900029182323332</v>
      </c>
      <c r="Z29" s="38">
        <f t="shared" si="47"/>
        <v>4.0577625560224018</v>
      </c>
      <c r="AA29" s="17"/>
      <c r="AB29" s="18"/>
      <c r="AC29" s="18"/>
      <c r="AD29" s="19"/>
      <c r="AE29" s="17"/>
      <c r="AF29" s="18"/>
      <c r="AG29" s="18"/>
      <c r="AH29" s="19"/>
    </row>
    <row r="30" spans="1:42" x14ac:dyDescent="0.3">
      <c r="A30" s="65"/>
      <c r="B30" s="8">
        <v>2034</v>
      </c>
      <c r="C30" s="25">
        <v>43627.052124999987</v>
      </c>
      <c r="D30" s="25">
        <v>83093.14253007996</v>
      </c>
      <c r="E30" s="25">
        <v>108652.2583380502</v>
      </c>
      <c r="F30" s="25">
        <v>60171.925368082804</v>
      </c>
      <c r="G30" s="42">
        <v>6187338.0078113284</v>
      </c>
      <c r="H30" s="43">
        <v>4100697.1899109012</v>
      </c>
      <c r="I30" s="43">
        <v>2688506.76771629</v>
      </c>
      <c r="J30" s="44">
        <v>2274795.6387751536</v>
      </c>
      <c r="K30" s="23">
        <f t="shared" si="36"/>
        <v>0.70510213067270844</v>
      </c>
      <c r="L30" s="33">
        <f t="shared" si="36"/>
        <v>2.0263174451046306</v>
      </c>
      <c r="M30" s="33">
        <f t="shared" si="36"/>
        <v>4.0413607896677588</v>
      </c>
      <c r="N30" s="38">
        <f t="shared" si="36"/>
        <v>2.6451574085345935</v>
      </c>
      <c r="O30" s="23">
        <f t="shared" si="37"/>
        <v>-8.3846278354297019E-2</v>
      </c>
      <c r="P30" s="33">
        <f t="shared" si="48"/>
        <v>0.292685726562043</v>
      </c>
      <c r="Q30" s="33">
        <f t="shared" si="39"/>
        <v>1.0073740954335024</v>
      </c>
      <c r="R30" s="38">
        <f t="shared" si="40"/>
        <v>0.51845208167193813</v>
      </c>
      <c r="S30" s="23">
        <f t="shared" si="49"/>
        <v>0.99582966127294892</v>
      </c>
      <c r="T30" s="33">
        <f t="shared" si="41"/>
        <v>2.7445734060535543</v>
      </c>
      <c r="U30" s="33">
        <f t="shared" si="42"/>
        <v>4.9966552852868347</v>
      </c>
      <c r="V30" s="38">
        <f t="shared" si="43"/>
        <v>3.4291996423755764</v>
      </c>
      <c r="W30" s="23">
        <f t="shared" si="44"/>
        <v>1.2612074372934359</v>
      </c>
      <c r="X30" s="33">
        <f t="shared" si="45"/>
        <v>3.3961041998350017</v>
      </c>
      <c r="Y30" s="33">
        <f t="shared" si="46"/>
        <v>5.8764223073364485</v>
      </c>
      <c r="Z30" s="38">
        <f t="shared" si="47"/>
        <v>4.1581614642484466</v>
      </c>
      <c r="AA30" s="17"/>
      <c r="AB30" s="18"/>
      <c r="AC30" s="18"/>
      <c r="AD30" s="19"/>
      <c r="AE30" s="17"/>
      <c r="AF30" s="18"/>
      <c r="AG30" s="18"/>
      <c r="AH30" s="19"/>
    </row>
    <row r="31" spans="1:42" ht="15" thickBot="1" x14ac:dyDescent="0.35">
      <c r="A31" s="65"/>
      <c r="B31" s="8">
        <v>2035</v>
      </c>
      <c r="C31" s="25">
        <v>44675.325499999992</v>
      </c>
      <c r="D31" s="25">
        <v>86649.210831900011</v>
      </c>
      <c r="E31" s="25">
        <v>111674.95447483471</v>
      </c>
      <c r="F31" s="25">
        <v>63295.297539838393</v>
      </c>
      <c r="G31" s="47">
        <v>6434794.2586364048</v>
      </c>
      <c r="H31" s="48">
        <v>4258087.9403115707</v>
      </c>
      <c r="I31" s="48">
        <v>2769134.2894934816</v>
      </c>
      <c r="J31" s="49">
        <v>2379577.3407562501</v>
      </c>
      <c r="K31" s="24">
        <f t="shared" si="36"/>
        <v>0.69427745013042774</v>
      </c>
      <c r="L31" s="34">
        <f t="shared" si="36"/>
        <v>2.0349323932835395</v>
      </c>
      <c r="M31" s="34">
        <f t="shared" si="36"/>
        <v>4.0328471933826586</v>
      </c>
      <c r="N31" s="50">
        <f>F31/J31*100</f>
        <v>2.6599386561532228</v>
      </c>
      <c r="O31" s="24">
        <f t="shared" si="37"/>
        <v>-0.10192800969251416</v>
      </c>
      <c r="P31" s="34">
        <f t="shared" si="48"/>
        <v>0.27772969168726652</v>
      </c>
      <c r="Q31" s="34">
        <f t="shared" si="39"/>
        <v>0.97193539996959455</v>
      </c>
      <c r="R31" s="38">
        <f t="shared" si="40"/>
        <v>0.51328465156803349</v>
      </c>
      <c r="S31" s="24">
        <f t="shared" si="49"/>
        <v>0.9933128850889591</v>
      </c>
      <c r="T31" s="34">
        <f t="shared" si="41"/>
        <v>2.7703365853751825</v>
      </c>
      <c r="U31" s="34">
        <f t="shared" si="42"/>
        <v>5.0102574297565958</v>
      </c>
      <c r="V31" s="38">
        <f t="shared" si="43"/>
        <v>3.4568770476304764</v>
      </c>
      <c r="W31" s="24">
        <f t="shared" si="44"/>
        <v>1.2763516936033987</v>
      </c>
      <c r="X31" s="33">
        <f t="shared" si="45"/>
        <v>3.4549020855387873</v>
      </c>
      <c r="Y31" s="34">
        <f t="shared" si="46"/>
        <v>5.9258022774005648</v>
      </c>
      <c r="Z31" s="38">
        <f t="shared" si="47"/>
        <v>4.2118102976058989</v>
      </c>
      <c r="AA31" s="20"/>
      <c r="AB31" s="21"/>
      <c r="AC31" s="21"/>
      <c r="AD31" s="22"/>
      <c r="AE31" s="20"/>
      <c r="AF31" s="21"/>
      <c r="AG31" s="21"/>
      <c r="AH31" s="22"/>
    </row>
    <row r="32" spans="1:42" ht="14.4" customHeight="1" x14ac:dyDescent="0.3">
      <c r="A32" s="75" t="s">
        <v>11</v>
      </c>
      <c r="B32" s="37">
        <v>2022</v>
      </c>
      <c r="C32" s="52">
        <v>4340.3817306092751</v>
      </c>
      <c r="D32" s="52">
        <v>31089.680931679984</v>
      </c>
      <c r="E32" s="52">
        <v>63806.936263209143</v>
      </c>
      <c r="F32" s="53">
        <v>23885.573583026053</v>
      </c>
      <c r="R32" s="37"/>
      <c r="V32" s="37"/>
      <c r="X32" s="37"/>
      <c r="Z32" s="37"/>
    </row>
    <row r="33" spans="1:21" x14ac:dyDescent="0.3">
      <c r="A33" s="76"/>
      <c r="B33" s="39">
        <v>2023</v>
      </c>
      <c r="C33" s="2">
        <v>5189.5542084512635</v>
      </c>
      <c r="D33" s="2">
        <v>28722.323037179995</v>
      </c>
      <c r="E33" s="2">
        <v>57786.377174790345</v>
      </c>
      <c r="F33" s="54">
        <v>22840.620522334106</v>
      </c>
      <c r="G33" s="63">
        <f t="shared" ref="G33:J33" si="50">(G11-G10)/G10*100</f>
        <v>3.37326597049289</v>
      </c>
      <c r="H33" s="63">
        <f t="shared" si="50"/>
        <v>2.2638288371054509</v>
      </c>
      <c r="I33" s="63">
        <f t="shared" si="50"/>
        <v>1.7174581619203579</v>
      </c>
      <c r="J33" s="63">
        <f t="shared" si="50"/>
        <v>4.4016516851102372</v>
      </c>
      <c r="Q33" s="9"/>
    </row>
    <row r="34" spans="1:21" x14ac:dyDescent="0.3">
      <c r="A34" s="76"/>
      <c r="B34" s="39">
        <v>2024</v>
      </c>
      <c r="C34" s="2">
        <v>5007.0265851440854</v>
      </c>
      <c r="D34" s="2">
        <v>25168.685584000006</v>
      </c>
      <c r="E34" s="2">
        <v>50580.441815653838</v>
      </c>
      <c r="F34" s="54">
        <v>20876.372092868052</v>
      </c>
      <c r="G34" s="63">
        <f t="shared" ref="G34:J34" si="51">(G12-G11)/G11*100</f>
        <v>3.5873609633267023</v>
      </c>
      <c r="H34" s="63">
        <f t="shared" si="51"/>
        <v>1.6237481987161759</v>
      </c>
      <c r="I34" s="63">
        <f t="shared" si="51"/>
        <v>2.4424368186884386</v>
      </c>
      <c r="J34" s="63">
        <f t="shared" si="51"/>
        <v>3.3639881587616811</v>
      </c>
      <c r="K34" s="10"/>
      <c r="L34" s="10"/>
      <c r="M34" s="10"/>
      <c r="N34" s="40"/>
      <c r="O34" s="40"/>
      <c r="P34" s="40"/>
      <c r="Q34" s="40"/>
      <c r="R34" s="40"/>
      <c r="S34" s="40"/>
      <c r="T34" s="40"/>
      <c r="U34" s="40"/>
    </row>
    <row r="35" spans="1:21" x14ac:dyDescent="0.3">
      <c r="A35" s="76"/>
      <c r="B35" s="39">
        <v>2025</v>
      </c>
      <c r="C35" s="2">
        <v>2898.3749302404467</v>
      </c>
      <c r="D35" s="2">
        <v>23813.576216000005</v>
      </c>
      <c r="E35" s="2">
        <v>45206.331079703297</v>
      </c>
      <c r="F35" s="54">
        <v>18721.526925459508</v>
      </c>
      <c r="G35" s="63">
        <f t="shared" ref="G35:J35" si="52">(G13-G12)/G12*100</f>
        <v>4.2242737834716753</v>
      </c>
      <c r="H35" s="63">
        <f t="shared" si="52"/>
        <v>2.8249487831723235</v>
      </c>
      <c r="I35" s="63">
        <f t="shared" si="52"/>
        <v>2.4063767480094778</v>
      </c>
      <c r="J35" s="63">
        <f t="shared" si="52"/>
        <v>4.3118401206636499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x14ac:dyDescent="0.3">
      <c r="A36" s="76"/>
      <c r="B36" s="39">
        <v>2026</v>
      </c>
      <c r="C36" s="2">
        <v>1932.4445781681297</v>
      </c>
      <c r="D36" s="2">
        <v>21534.039467500017</v>
      </c>
      <c r="E36" s="2">
        <v>40193.100237679668</v>
      </c>
      <c r="F36" s="54">
        <v>17196.993585160253</v>
      </c>
      <c r="G36" s="63">
        <f t="shared" ref="G36:J36" si="53">(G14-G13)/G13*100</f>
        <v>3.0084232177181405</v>
      </c>
      <c r="H36" s="63">
        <f t="shared" si="53"/>
        <v>2.8757962809316564</v>
      </c>
      <c r="I36" s="63">
        <f t="shared" si="53"/>
        <v>2.0038086068526133</v>
      </c>
      <c r="J36" s="63">
        <f t="shared" si="53"/>
        <v>3.5625420121235907</v>
      </c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x14ac:dyDescent="0.3">
      <c r="A37" s="76"/>
      <c r="B37" s="39">
        <v>2027</v>
      </c>
      <c r="C37" s="2">
        <v>1821.9406873187345</v>
      </c>
      <c r="D37" s="2">
        <v>20058.258897500025</v>
      </c>
      <c r="E37" s="2">
        <v>35372.048908080258</v>
      </c>
      <c r="F37" s="54">
        <v>15522.791854496401</v>
      </c>
      <c r="G37" s="63">
        <f t="shared" ref="G37:J37" si="54">(G15-G14)/G14*100</f>
        <v>3.20343490469328</v>
      </c>
      <c r="H37" s="63">
        <f t="shared" si="54"/>
        <v>3.1451280536671935</v>
      </c>
      <c r="I37" s="63">
        <f t="shared" si="54"/>
        <v>1.4249818363083022</v>
      </c>
      <c r="J37" s="63">
        <f t="shared" si="54"/>
        <v>3.4170531863879678</v>
      </c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</row>
    <row r="38" spans="1:21" x14ac:dyDescent="0.3">
      <c r="A38" s="76"/>
      <c r="B38" s="39">
        <v>2028</v>
      </c>
      <c r="C38" s="2">
        <v>-227.41964444189034</v>
      </c>
      <c r="D38" s="2">
        <v>18079.330973000004</v>
      </c>
      <c r="E38" s="2">
        <v>31050.223037151645</v>
      </c>
      <c r="F38" s="54">
        <v>15081.974269513395</v>
      </c>
      <c r="G38" s="63">
        <f t="shared" ref="G38:J38" si="55">(G16-G15)/G15*100</f>
        <v>-1.9529203111773954</v>
      </c>
      <c r="H38" s="63">
        <f t="shared" si="55"/>
        <v>-5.2482016380631231</v>
      </c>
      <c r="I38" s="63">
        <f t="shared" si="55"/>
        <v>-7.774153096375275</v>
      </c>
      <c r="J38" s="63">
        <f t="shared" si="55"/>
        <v>-9.8384329482672026</v>
      </c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x14ac:dyDescent="0.3">
      <c r="A39" s="76"/>
      <c r="B39" s="39">
        <v>2029</v>
      </c>
      <c r="C39" s="2">
        <v>-771.87458555778176</v>
      </c>
      <c r="D39" s="2">
        <v>17459.90612800001</v>
      </c>
      <c r="E39" s="2">
        <v>29778.479704997138</v>
      </c>
      <c r="F39" s="54">
        <v>13974.906133813294</v>
      </c>
      <c r="G39" s="63">
        <f t="shared" ref="G39:J39" si="56">(G17-G16)/G16*100</f>
        <v>5.7649107454858859</v>
      </c>
      <c r="H39" s="63">
        <f t="shared" si="56"/>
        <v>8.1881090339320686</v>
      </c>
      <c r="I39" s="63">
        <f t="shared" si="56"/>
        <v>7.1501424295094633</v>
      </c>
      <c r="J39" s="63">
        <f t="shared" si="56"/>
        <v>7.4080973449749896</v>
      </c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x14ac:dyDescent="0.3">
      <c r="A40" s="76"/>
      <c r="B40" s="39">
        <v>2030</v>
      </c>
      <c r="C40" s="2">
        <v>-1945.0550564238126</v>
      </c>
      <c r="D40" s="2">
        <v>15305.673304600008</v>
      </c>
      <c r="E40" s="2">
        <v>28585.006336941864</v>
      </c>
      <c r="F40" s="54">
        <v>12566.856824540993</v>
      </c>
      <c r="G40" s="63">
        <f t="shared" ref="G40:J53" si="57">(G18-G17)/G17*100</f>
        <v>5.8896092177413752</v>
      </c>
      <c r="H40" s="63">
        <f t="shared" si="57"/>
        <v>5.1837584399701617</v>
      </c>
      <c r="I40" s="63">
        <f t="shared" si="57"/>
        <v>6.413526825820151</v>
      </c>
      <c r="J40" s="63">
        <f t="shared" si="57"/>
        <v>9.1240043051691071</v>
      </c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x14ac:dyDescent="0.3">
      <c r="A41" s="76"/>
      <c r="B41" s="39">
        <v>2031</v>
      </c>
      <c r="C41" s="2">
        <v>-2723.2016321316414</v>
      </c>
      <c r="D41" s="2">
        <v>14296.270767400003</v>
      </c>
      <c r="E41" s="2">
        <v>27858.614056635961</v>
      </c>
      <c r="F41" s="54">
        <v>12169.112498563691</v>
      </c>
      <c r="G41" s="63">
        <f t="shared" si="57"/>
        <v>5.3984670200601537</v>
      </c>
      <c r="H41" s="63">
        <f t="shared" si="57"/>
        <v>4.1809769373034182</v>
      </c>
      <c r="I41" s="63">
        <f t="shared" si="57"/>
        <v>2.8134184934867514</v>
      </c>
      <c r="J41" s="63">
        <f t="shared" si="57"/>
        <v>5.4255737395751975</v>
      </c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x14ac:dyDescent="0.3">
      <c r="A42" s="76"/>
      <c r="B42" s="39">
        <v>2032</v>
      </c>
      <c r="C42" s="2">
        <v>-3593.1569076753067</v>
      </c>
      <c r="D42" s="2">
        <v>13811.691548900002</v>
      </c>
      <c r="E42" s="2">
        <v>27197.768097330496</v>
      </c>
      <c r="F42" s="54">
        <v>12595.314093118741</v>
      </c>
      <c r="G42" s="63">
        <f t="shared" si="57"/>
        <v>4.9893401861300521</v>
      </c>
      <c r="H42" s="63">
        <f t="shared" si="57"/>
        <v>4.1989257364563031</v>
      </c>
      <c r="I42" s="63">
        <f t="shared" si="57"/>
        <v>3.159658103113737</v>
      </c>
      <c r="J42" s="63">
        <f t="shared" si="57"/>
        <v>5.9018581032343693</v>
      </c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x14ac:dyDescent="0.3">
      <c r="A43" s="76"/>
      <c r="B43" s="39">
        <v>2033</v>
      </c>
      <c r="C43" s="2">
        <v>-4488.1219692265668</v>
      </c>
      <c r="D43" s="2">
        <v>11796.493987900001</v>
      </c>
      <c r="E43" s="2">
        <v>27619.245828137067</v>
      </c>
      <c r="F43" s="54">
        <v>11818.752994613598</v>
      </c>
      <c r="G43" s="63">
        <f t="shared" si="57"/>
        <v>4.2064957005731776</v>
      </c>
      <c r="H43" s="63">
        <f t="shared" si="57"/>
        <v>3.6460145975168454</v>
      </c>
      <c r="I43" s="63">
        <f t="shared" si="57"/>
        <v>2.9694605136558354</v>
      </c>
      <c r="J43" s="63">
        <f t="shared" si="57"/>
        <v>4.9525909952519482</v>
      </c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x14ac:dyDescent="0.3">
      <c r="A44" s="76"/>
      <c r="B44" s="39">
        <v>2034</v>
      </c>
      <c r="C44" s="2">
        <v>-5187.8526487507024</v>
      </c>
      <c r="D44" s="2">
        <v>12002.155364400001</v>
      </c>
      <c r="E44" s="2">
        <v>27083.320731950473</v>
      </c>
      <c r="F44" s="54">
        <v>11793.725343012246</v>
      </c>
      <c r="G44" s="63">
        <f t="shared" si="57"/>
        <v>3.5978424041885844</v>
      </c>
      <c r="H44" s="63">
        <f t="shared" si="57"/>
        <v>3.3266672392699448</v>
      </c>
      <c r="I44" s="63">
        <f t="shared" si="57"/>
        <v>3.1097228515970503</v>
      </c>
      <c r="J44" s="63">
        <f t="shared" si="57"/>
        <v>4.0641341974204579</v>
      </c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ht="15" thickBot="1" x14ac:dyDescent="0.35">
      <c r="A45" s="77"/>
      <c r="B45" s="51">
        <v>2035</v>
      </c>
      <c r="C45" s="55">
        <v>-6558.8577156362589</v>
      </c>
      <c r="D45" s="55">
        <v>11825.974508400002</v>
      </c>
      <c r="E45" s="55">
        <v>26914.196432283661</v>
      </c>
      <c r="F45" s="56">
        <v>12214.005262292596</v>
      </c>
      <c r="G45" s="63">
        <f t="shared" si="57"/>
        <v>3.2039123054305825</v>
      </c>
      <c r="H45" s="63">
        <f t="shared" si="57"/>
        <v>3.0998824465773365</v>
      </c>
      <c r="I45" s="63">
        <f t="shared" si="57"/>
        <v>2.7570400738143706</v>
      </c>
      <c r="J45" s="63">
        <f t="shared" si="57"/>
        <v>3.5062281807874935</v>
      </c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x14ac:dyDescent="0.3">
      <c r="A46" s="75" t="s">
        <v>17</v>
      </c>
      <c r="B46" s="37">
        <v>2022</v>
      </c>
      <c r="C46" s="52">
        <v>15769.513000000001</v>
      </c>
      <c r="D46" s="52">
        <v>34746.527132679992</v>
      </c>
      <c r="E46" s="52">
        <v>66026.756945019981</v>
      </c>
      <c r="F46" s="53">
        <v>26122.799385000002</v>
      </c>
      <c r="G46" s="63">
        <f t="shared" si="57"/>
        <v>3.9993976490806071</v>
      </c>
      <c r="H46" s="63">
        <f t="shared" si="57"/>
        <v>3.8381461276366253</v>
      </c>
      <c r="I46" s="63">
        <f t="shared" si="57"/>
        <v>2.9989703855452374</v>
      </c>
      <c r="J46" s="63">
        <f t="shared" si="57"/>
        <v>4.6062028691735737</v>
      </c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x14ac:dyDescent="0.3">
      <c r="A47" s="76"/>
      <c r="B47" s="39">
        <v>2023</v>
      </c>
      <c r="C47" s="2">
        <v>18508.672250000007</v>
      </c>
      <c r="D47" s="2">
        <v>39820.468665759996</v>
      </c>
      <c r="E47" s="2">
        <v>70358.168153783685</v>
      </c>
      <c r="F47" s="54">
        <v>27694.707925420491</v>
      </c>
      <c r="G47" s="63">
        <f t="shared" si="57"/>
        <v>3.9993976490805929</v>
      </c>
      <c r="H47" s="63">
        <f t="shared" si="57"/>
        <v>3.83814612763662</v>
      </c>
      <c r="I47" s="63">
        <f t="shared" si="57"/>
        <v>2.998970385545245</v>
      </c>
      <c r="J47" s="63">
        <f t="shared" si="57"/>
        <v>4.6062028691735746</v>
      </c>
      <c r="K47" s="10"/>
      <c r="L47" s="10"/>
      <c r="M47" s="10"/>
      <c r="N47" s="10"/>
      <c r="S47" s="10"/>
      <c r="T47" s="10"/>
      <c r="U47" s="10"/>
    </row>
    <row r="48" spans="1:21" x14ac:dyDescent="0.3">
      <c r="A48" s="76"/>
      <c r="B48" s="39">
        <v>2024</v>
      </c>
      <c r="C48" s="2">
        <v>24064.211375000006</v>
      </c>
      <c r="D48" s="2">
        <v>44016.027936859995</v>
      </c>
      <c r="E48" s="2">
        <v>74340.629873865269</v>
      </c>
      <c r="F48" s="54">
        <v>31228.284070435209</v>
      </c>
      <c r="G48" s="63">
        <f t="shared" si="57"/>
        <v>3.9993976490805752</v>
      </c>
      <c r="H48" s="63">
        <f t="shared" si="57"/>
        <v>3.8381461276366142</v>
      </c>
      <c r="I48" s="63">
        <f t="shared" si="57"/>
        <v>2.9989703855452485</v>
      </c>
      <c r="J48" s="63">
        <f t="shared" si="57"/>
        <v>4.6062028691735639</v>
      </c>
      <c r="K48" s="10"/>
      <c r="L48" s="10"/>
      <c r="M48" s="10"/>
      <c r="O48" s="10"/>
      <c r="P48" s="10"/>
      <c r="Q48" s="10"/>
      <c r="R48" s="10"/>
      <c r="S48" s="10"/>
      <c r="T48" s="10"/>
      <c r="U48" s="10"/>
    </row>
    <row r="49" spans="1:34" x14ac:dyDescent="0.3">
      <c r="A49" s="76"/>
      <c r="B49" s="39">
        <v>2025</v>
      </c>
      <c r="C49" s="2">
        <v>28041.969125000011</v>
      </c>
      <c r="D49" s="2">
        <v>51724.178016820006</v>
      </c>
      <c r="E49" s="2">
        <v>82209.366324542658</v>
      </c>
      <c r="F49" s="54">
        <v>35247.812120014809</v>
      </c>
      <c r="G49" s="63">
        <f t="shared" si="57"/>
        <v>3.9993976490805974</v>
      </c>
      <c r="H49" s="63">
        <f t="shared" si="57"/>
        <v>3.8381461276366142</v>
      </c>
      <c r="I49" s="63">
        <f t="shared" si="57"/>
        <v>2.9989703855452388</v>
      </c>
      <c r="J49" s="63">
        <f t="shared" si="57"/>
        <v>4.6062028691735657</v>
      </c>
      <c r="K49" s="41"/>
      <c r="L49" s="41"/>
      <c r="M49" s="41"/>
      <c r="N49" s="10"/>
      <c r="S49" s="10"/>
      <c r="T49" s="10"/>
      <c r="U49" s="10"/>
    </row>
    <row r="50" spans="1:34" x14ac:dyDescent="0.3">
      <c r="A50" s="76"/>
      <c r="B50" s="39">
        <v>2026</v>
      </c>
      <c r="C50" s="2">
        <v>31712.377900000014</v>
      </c>
      <c r="D50" s="2">
        <v>59566.824875680031</v>
      </c>
      <c r="E50" s="2">
        <v>88070.958137295864</v>
      </c>
      <c r="F50" s="54">
        <v>39560.176306151625</v>
      </c>
      <c r="G50" s="63">
        <f t="shared" si="57"/>
        <v>3.999397649080596</v>
      </c>
      <c r="H50" s="63">
        <f t="shared" si="57"/>
        <v>3.83814612763662</v>
      </c>
      <c r="I50" s="63">
        <f t="shared" si="57"/>
        <v>2.9989703855452414</v>
      </c>
      <c r="J50" s="63">
        <f t="shared" si="57"/>
        <v>4.6062028691735764</v>
      </c>
      <c r="K50" s="10"/>
      <c r="L50" s="10"/>
      <c r="M50" s="10"/>
      <c r="N50" s="10"/>
      <c r="S50" s="10"/>
      <c r="T50" s="10"/>
      <c r="U50" s="10"/>
    </row>
    <row r="51" spans="1:34" x14ac:dyDescent="0.3">
      <c r="A51" s="76"/>
      <c r="B51" s="39">
        <v>2027</v>
      </c>
      <c r="C51" s="2">
        <v>35651.103250000015</v>
      </c>
      <c r="D51" s="2">
        <v>67865.710054672032</v>
      </c>
      <c r="E51" s="2">
        <v>92123.119905060477</v>
      </c>
      <c r="F51" s="54">
        <v>43487.470462493984</v>
      </c>
      <c r="G51" s="63">
        <f t="shared" si="57"/>
        <v>3.99939764908058</v>
      </c>
      <c r="H51" s="63">
        <f t="shared" si="57"/>
        <v>3.8381461276366178</v>
      </c>
      <c r="I51" s="63">
        <f t="shared" si="57"/>
        <v>2.9989703855452512</v>
      </c>
      <c r="J51" s="63">
        <f t="shared" si="57"/>
        <v>4.6062028691735657</v>
      </c>
      <c r="N51" s="10"/>
    </row>
    <row r="52" spans="1:34" x14ac:dyDescent="0.3">
      <c r="A52" s="76"/>
      <c r="B52" s="39">
        <v>2028</v>
      </c>
      <c r="C52" s="2">
        <v>37037.036625000008</v>
      </c>
      <c r="D52" s="2">
        <v>75045.737862380018</v>
      </c>
      <c r="E52" s="2">
        <v>97298.814169769539</v>
      </c>
      <c r="F52" s="54">
        <v>48970.712969918401</v>
      </c>
      <c r="G52" s="63">
        <f t="shared" si="57"/>
        <v>3.9993976490805898</v>
      </c>
      <c r="H52" s="63">
        <f t="shared" si="57"/>
        <v>3.8381461276366213</v>
      </c>
      <c r="I52" s="63">
        <f t="shared" si="57"/>
        <v>2.9989703855452317</v>
      </c>
      <c r="J52" s="63">
        <f t="shared" si="57"/>
        <v>4.6062028691735595</v>
      </c>
      <c r="N52" s="10"/>
    </row>
    <row r="53" spans="1:34" x14ac:dyDescent="0.3">
      <c r="A53" s="76"/>
      <c r="B53" s="39">
        <v>2029</v>
      </c>
      <c r="C53" s="2">
        <v>42816.149125000018</v>
      </c>
      <c r="D53" s="2">
        <v>83422.757707020035</v>
      </c>
      <c r="E53" s="2">
        <v>103237.58844116313</v>
      </c>
      <c r="F53" s="54">
        <v>53583.140433282017</v>
      </c>
      <c r="G53" s="63">
        <f t="shared" si="57"/>
        <v>3.9993976490805947</v>
      </c>
      <c r="H53" s="63">
        <f t="shared" si="57"/>
        <v>3.8381461276366311</v>
      </c>
      <c r="I53" s="63">
        <f t="shared" si="57"/>
        <v>2.9989703855452614</v>
      </c>
      <c r="J53" s="63">
        <f t="shared" si="57"/>
        <v>4.6062028691735772</v>
      </c>
      <c r="N53" s="10"/>
    </row>
    <row r="54" spans="1:34" x14ac:dyDescent="0.3">
      <c r="A54" s="76"/>
      <c r="B54" s="39">
        <v>2030</v>
      </c>
      <c r="C54" s="2">
        <v>46843.537250000008</v>
      </c>
      <c r="D54" s="2">
        <v>89502.477891507995</v>
      </c>
      <c r="E54" s="2">
        <v>109720.81714671635</v>
      </c>
      <c r="F54" s="54">
        <v>58116.705325189192</v>
      </c>
      <c r="H54" s="10"/>
      <c r="N54" s="10"/>
    </row>
    <row r="55" spans="1:34" x14ac:dyDescent="0.3">
      <c r="A55" s="76"/>
      <c r="B55" s="39">
        <v>2031</v>
      </c>
      <c r="C55" s="2">
        <v>51386.35237499998</v>
      </c>
      <c r="D55" s="2">
        <v>95388.860080820014</v>
      </c>
      <c r="E55" s="2">
        <v>116810.31525560176</v>
      </c>
      <c r="F55" s="54">
        <v>63514.697950118381</v>
      </c>
      <c r="H55" s="10"/>
      <c r="N55" s="10"/>
    </row>
    <row r="56" spans="1:34" x14ac:dyDescent="0.3">
      <c r="A56" s="76"/>
      <c r="B56" s="39">
        <v>2032</v>
      </c>
      <c r="C56" s="2">
        <v>55120.893624999982</v>
      </c>
      <c r="D56" s="2">
        <v>102335.99241000002</v>
      </c>
      <c r="E56" s="2">
        <v>123012.03028959769</v>
      </c>
      <c r="F56" s="54">
        <v>69016.263380431992</v>
      </c>
      <c r="H56" s="10"/>
      <c r="N56" s="10"/>
      <c r="O56" s="10"/>
      <c r="P56" s="10"/>
      <c r="Q56" s="10"/>
      <c r="R56" s="10"/>
    </row>
    <row r="57" spans="1:34" x14ac:dyDescent="0.3">
      <c r="A57" s="76"/>
      <c r="B57" s="39">
        <v>2033</v>
      </c>
      <c r="C57" s="2">
        <v>58763.453999999983</v>
      </c>
      <c r="D57" s="2">
        <v>106080.25553318002</v>
      </c>
      <c r="E57" s="2">
        <v>129256.12779548173</v>
      </c>
      <c r="F57" s="54">
        <v>73167.238642025637</v>
      </c>
      <c r="H57" s="10"/>
      <c r="N57" s="10"/>
      <c r="O57" s="10"/>
      <c r="P57" s="10"/>
      <c r="Q57" s="10"/>
      <c r="R57" s="10"/>
    </row>
    <row r="58" spans="1:34" x14ac:dyDescent="0.3">
      <c r="A58" s="76"/>
      <c r="B58" s="39">
        <v>2034</v>
      </c>
      <c r="C58" s="2">
        <v>61615.347124999971</v>
      </c>
      <c r="D58" s="2">
        <v>112546.64453708001</v>
      </c>
      <c r="E58" s="2">
        <v>134335.41550439023</v>
      </c>
      <c r="F58" s="54">
        <v>78007.283909652775</v>
      </c>
      <c r="H58" s="10"/>
      <c r="N58" s="10"/>
      <c r="O58" s="10"/>
      <c r="P58" s="10"/>
      <c r="Q58" s="10"/>
      <c r="R58" s="10"/>
    </row>
    <row r="59" spans="1:34" ht="15" thickBot="1" x14ac:dyDescent="0.35">
      <c r="A59" s="77"/>
      <c r="B59" s="51">
        <v>2035</v>
      </c>
      <c r="C59" s="55">
        <v>63917.640499999972</v>
      </c>
      <c r="D59" s="55">
        <v>117963.36804790002</v>
      </c>
      <c r="E59" s="55">
        <v>138740.75647928467</v>
      </c>
      <c r="F59" s="56">
        <v>82259.062923218458</v>
      </c>
      <c r="H59" s="10"/>
    </row>
    <row r="60" spans="1:34" ht="14.4" customHeight="1" x14ac:dyDescent="0.3">
      <c r="A60" s="75" t="s">
        <v>18</v>
      </c>
      <c r="B60" s="37">
        <v>2022</v>
      </c>
      <c r="C60" s="57">
        <v>15769.513000000001</v>
      </c>
      <c r="D60" s="57">
        <v>34746.527132679992</v>
      </c>
      <c r="E60" s="57">
        <v>66026.756945019981</v>
      </c>
      <c r="F60" s="58">
        <v>26122.799385000002</v>
      </c>
      <c r="H60" s="10"/>
      <c r="K60" s="10"/>
      <c r="L60" s="10"/>
    </row>
    <row r="61" spans="1:34" x14ac:dyDescent="0.3">
      <c r="A61" s="76"/>
      <c r="B61" s="39">
        <v>2023</v>
      </c>
      <c r="C61" s="59">
        <v>18508.672250000007</v>
      </c>
      <c r="D61" s="59">
        <v>39820.468665759996</v>
      </c>
      <c r="E61" s="59">
        <v>70358.168153783685</v>
      </c>
      <c r="F61" s="60">
        <v>27694.707925420491</v>
      </c>
      <c r="G61" s="2"/>
      <c r="H61" s="10"/>
      <c r="K61" s="10"/>
      <c r="L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</row>
    <row r="62" spans="1:34" x14ac:dyDescent="0.3">
      <c r="A62" s="76"/>
      <c r="B62" s="39">
        <v>2024</v>
      </c>
      <c r="C62" s="59">
        <v>24064.211375000006</v>
      </c>
      <c r="D62" s="59">
        <v>44016.027936859995</v>
      </c>
      <c r="E62" s="59">
        <v>74340.629873865269</v>
      </c>
      <c r="F62" s="60">
        <v>31228.284070435209</v>
      </c>
      <c r="G62" s="2"/>
      <c r="H62" s="10"/>
      <c r="I62" s="10"/>
      <c r="K62" s="10"/>
      <c r="L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34" ht="15.6" x14ac:dyDescent="0.3">
      <c r="A63" s="76"/>
      <c r="B63" s="39">
        <v>2025</v>
      </c>
      <c r="C63" s="59">
        <v>28251.094125000011</v>
      </c>
      <c r="D63" s="59">
        <v>53094.183976820001</v>
      </c>
      <c r="E63" s="59">
        <v>82868.381639192667</v>
      </c>
      <c r="F63" s="60">
        <v>35494.551931864808</v>
      </c>
      <c r="G63" s="2"/>
      <c r="H63" s="10"/>
      <c r="I63" s="10"/>
      <c r="K63" s="10"/>
      <c r="L63" s="10"/>
      <c r="N63" s="10"/>
      <c r="P63" s="10"/>
      <c r="Q63" s="4"/>
      <c r="R63" s="4"/>
      <c r="S63" s="4"/>
      <c r="T63" s="4"/>
      <c r="U63" s="4"/>
      <c r="V63" s="4"/>
      <c r="W63" s="4"/>
      <c r="X63" s="4"/>
      <c r="Y63" s="4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34" x14ac:dyDescent="0.3">
      <c r="A64" s="76"/>
      <c r="B64" s="39">
        <v>2026</v>
      </c>
      <c r="C64" s="59">
        <v>33075.565400000007</v>
      </c>
      <c r="D64" s="59">
        <v>63895.77087568002</v>
      </c>
      <c r="E64" s="59">
        <v>91090.685706420889</v>
      </c>
      <c r="F64" s="60">
        <v>41171.107080351612</v>
      </c>
      <c r="G64" s="2"/>
      <c r="H64" s="10"/>
      <c r="I64" s="10"/>
      <c r="K64" s="10"/>
      <c r="L64" s="10"/>
      <c r="M64" s="10"/>
      <c r="N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x14ac:dyDescent="0.3">
      <c r="A65" s="76"/>
      <c r="B65" s="39">
        <v>2027</v>
      </c>
      <c r="C65" s="59">
        <v>39136.200749999996</v>
      </c>
      <c r="D65" s="59">
        <v>75264.885116672027</v>
      </c>
      <c r="E65" s="59">
        <v>98484.563206535531</v>
      </c>
      <c r="F65" s="60">
        <v>47476.890600993996</v>
      </c>
      <c r="G65" s="2"/>
      <c r="H65" s="10"/>
      <c r="I65" s="10"/>
      <c r="K65" s="10"/>
      <c r="L65" s="10"/>
      <c r="M65" s="10"/>
      <c r="N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</row>
    <row r="66" spans="1:34" x14ac:dyDescent="0.3">
      <c r="A66" s="76"/>
      <c r="B66" s="39">
        <v>2028</v>
      </c>
      <c r="C66" s="59">
        <v>42101.359125000017</v>
      </c>
      <c r="D66" s="59">
        <v>85625.171986379995</v>
      </c>
      <c r="E66" s="59">
        <v>106653.14738442456</v>
      </c>
      <c r="F66" s="60">
        <v>55222.059273468389</v>
      </c>
      <c r="G66" s="2"/>
      <c r="K66" s="10"/>
      <c r="L66" s="10"/>
      <c r="M66" s="10"/>
      <c r="N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x14ac:dyDescent="0.3">
      <c r="A67" s="76"/>
      <c r="B67" s="39">
        <v>2029</v>
      </c>
      <c r="C67" s="59">
        <v>50657.956625000006</v>
      </c>
      <c r="D67" s="59">
        <v>97334.47015102001</v>
      </c>
      <c r="E67" s="59">
        <v>115337.04924468818</v>
      </c>
      <c r="F67" s="60">
        <v>61722.071503981999</v>
      </c>
      <c r="G67" s="2"/>
      <c r="H67" s="10"/>
      <c r="J67" s="10"/>
      <c r="K67" s="10"/>
      <c r="L67" s="10"/>
      <c r="M67" s="10"/>
      <c r="N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</row>
    <row r="68" spans="1:34" x14ac:dyDescent="0.3">
      <c r="A68" s="76"/>
      <c r="B68" s="39">
        <v>2030</v>
      </c>
      <c r="C68" s="59">
        <v>56564.789750000011</v>
      </c>
      <c r="D68" s="59">
        <v>106498.09346850801</v>
      </c>
      <c r="E68" s="59">
        <v>124560.93369281638</v>
      </c>
      <c r="F68" s="60">
        <v>68228.400684289212</v>
      </c>
      <c r="G68" s="2"/>
      <c r="H68" s="10"/>
      <c r="J68" s="10"/>
      <c r="K68" s="10"/>
      <c r="L68" s="10"/>
      <c r="M68" s="10"/>
      <c r="N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</row>
    <row r="69" spans="1:34" x14ac:dyDescent="0.3">
      <c r="A69" s="76"/>
      <c r="B69" s="39">
        <v>2031</v>
      </c>
      <c r="C69" s="59">
        <v>63209.804875000002</v>
      </c>
      <c r="D69" s="59">
        <v>115108.09361482004</v>
      </c>
      <c r="E69" s="59">
        <v>134335.23999948183</v>
      </c>
      <c r="F69" s="60">
        <v>75486.102901668419</v>
      </c>
      <c r="G69" s="2"/>
      <c r="J69" s="10"/>
      <c r="K69" s="10"/>
      <c r="L69" s="10"/>
      <c r="M69" s="10"/>
      <c r="N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</row>
    <row r="70" spans="1:34" x14ac:dyDescent="0.3">
      <c r="A70" s="76"/>
      <c r="B70" s="39">
        <v>2032</v>
      </c>
      <c r="C70" s="59">
        <v>68676.591125000006</v>
      </c>
      <c r="D70" s="59">
        <v>124719.81500600006</v>
      </c>
      <c r="E70" s="59">
        <v>142911.6036701978</v>
      </c>
      <c r="F70" s="60">
        <v>82486.593000131994</v>
      </c>
      <c r="G70" s="2"/>
      <c r="J70" s="10"/>
      <c r="K70" s="10"/>
      <c r="L70" s="10"/>
      <c r="M70" s="10"/>
      <c r="N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</row>
    <row r="71" spans="1:34" x14ac:dyDescent="0.3">
      <c r="A71" s="76"/>
      <c r="B71" s="39">
        <v>2033</v>
      </c>
      <c r="C71" s="59">
        <v>73757.946499999962</v>
      </c>
      <c r="D71" s="59">
        <v>130560.69002718004</v>
      </c>
      <c r="E71" s="59">
        <v>151132.21008420174</v>
      </c>
      <c r="F71" s="60">
        <v>88241.235342125612</v>
      </c>
      <c r="G71" s="2"/>
      <c r="J71" s="10"/>
      <c r="K71" s="10"/>
      <c r="L71" s="10"/>
      <c r="M71" s="10"/>
      <c r="N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</row>
    <row r="72" spans="1:34" x14ac:dyDescent="0.3">
      <c r="A72" s="76"/>
      <c r="B72" s="39">
        <v>2034</v>
      </c>
      <c r="C72" s="59">
        <v>78035.167124999978</v>
      </c>
      <c r="D72" s="59">
        <v>139263.94948908003</v>
      </c>
      <c r="E72" s="59">
        <v>157988.01143233018</v>
      </c>
      <c r="F72" s="60">
        <v>94589.675641952723</v>
      </c>
      <c r="G72" s="2"/>
      <c r="H72" s="10"/>
      <c r="J72" s="10"/>
      <c r="K72" s="10"/>
      <c r="L72" s="10"/>
      <c r="M72" s="10"/>
      <c r="N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</row>
    <row r="73" spans="1:34" ht="15" thickBot="1" x14ac:dyDescent="0.35">
      <c r="A73" s="77"/>
      <c r="B73" s="51">
        <v>2035</v>
      </c>
      <c r="C73" s="61">
        <v>82130.60550000002</v>
      </c>
      <c r="D73" s="61">
        <v>147112.76905390003</v>
      </c>
      <c r="E73" s="61">
        <v>164093.42279108468</v>
      </c>
      <c r="F73" s="62">
        <v>100223.28347746834</v>
      </c>
      <c r="G73" s="2"/>
      <c r="H73" s="10"/>
      <c r="J73" s="10"/>
      <c r="K73" s="10"/>
      <c r="L73" s="10"/>
      <c r="M73" s="10"/>
      <c r="N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</row>
  </sheetData>
  <mergeCells count="17">
    <mergeCell ref="A60:A73"/>
    <mergeCell ref="A32:A45"/>
    <mergeCell ref="A46:A59"/>
    <mergeCell ref="A6:A17"/>
    <mergeCell ref="A18:A31"/>
    <mergeCell ref="G2:J2"/>
    <mergeCell ref="AM2:AP2"/>
    <mergeCell ref="C3:F3"/>
    <mergeCell ref="G3:J3"/>
    <mergeCell ref="K3:N3"/>
    <mergeCell ref="O3:R3"/>
    <mergeCell ref="S3:V3"/>
    <mergeCell ref="W3:Z3"/>
    <mergeCell ref="AI3:AL3"/>
    <mergeCell ref="AM3:AP3"/>
    <mergeCell ref="AA3:AD3"/>
    <mergeCell ref="AE3:AH3"/>
  </mergeCells>
  <phoneticPr fontId="24" type="noConversion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Schulden Status quo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Noeh-L</dc:creator>
  <cp:lastModifiedBy>Noeh-L</cp:lastModifiedBy>
  <dcterms:created xsi:type="dcterms:W3CDTF">2021-08-22T11:30:13Z</dcterms:created>
  <dcterms:modified xsi:type="dcterms:W3CDTF">2023-06-10T19:21:10Z</dcterms:modified>
</cp:coreProperties>
</file>