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teilte Ablagen\03_OeFi\Paper\Paper Zinsänderungsrisiken 2022\Zinsausgaben_Analyse\"/>
    </mc:Choice>
  </mc:AlternateContent>
  <xr:revisionPtr revIDLastSave="0" documentId="13_ncr:1_{6648390B-EA43-414A-83E6-09B1F35C707C}" xr6:coauthVersionLast="47" xr6:coauthVersionMax="47" xr10:uidLastSave="{00000000-0000-0000-0000-000000000000}"/>
  <bookViews>
    <workbookView xWindow="-108" yWindow="-108" windowWidth="23256" windowHeight="13896" activeTab="6" xr2:uid="{20222ECC-65DA-4734-8D39-976E42DC5D4D}"/>
  </bookViews>
  <sheets>
    <sheet name="Germany-Bonds" sheetId="1" r:id="rId1"/>
    <sheet name="Spain-Bonds" sheetId="2" r:id="rId2"/>
    <sheet name="France-Bonds" sheetId="3" r:id="rId3"/>
    <sheet name="Italy-Bonds" sheetId="4" r:id="rId4"/>
    <sheet name="Yield Curve" sheetId="5" r:id="rId5"/>
    <sheet name="GDP" sheetId="6" r:id="rId6"/>
    <sheet name="Interest Expenditure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8" i="5" l="1"/>
  <c r="AB8" i="5" s="1"/>
  <c r="AC8" i="5" s="1"/>
  <c r="AD8" i="5" s="1"/>
  <c r="V8" i="5"/>
  <c r="W8" i="5" s="1"/>
  <c r="X8" i="5" s="1"/>
  <c r="Y8" i="5" s="1"/>
  <c r="Q8" i="5"/>
  <c r="R8" i="5" s="1"/>
  <c r="S8" i="5" s="1"/>
  <c r="T8" i="5" s="1"/>
  <c r="L8" i="5"/>
  <c r="M8" i="5" s="1"/>
  <c r="N8" i="5" s="1"/>
  <c r="O8" i="5" s="1"/>
  <c r="AA6" i="5"/>
  <c r="AB6" i="5" s="1"/>
  <c r="AC6" i="5" s="1"/>
  <c r="AD6" i="5" s="1"/>
  <c r="V6" i="5"/>
  <c r="W6" i="5" s="1"/>
  <c r="X6" i="5" s="1"/>
  <c r="Y6" i="5" s="1"/>
  <c r="Q6" i="5"/>
  <c r="R6" i="5" s="1"/>
  <c r="S6" i="5" s="1"/>
  <c r="T6" i="5" s="1"/>
  <c r="L6" i="5"/>
  <c r="M6" i="5" s="1"/>
  <c r="N6" i="5" s="1"/>
  <c r="O6" i="5" s="1"/>
  <c r="AB7" i="5"/>
  <c r="AC7" i="5" s="1"/>
  <c r="AD7" i="5" s="1"/>
  <c r="AA7" i="5"/>
  <c r="W7" i="5"/>
  <c r="X7" i="5" s="1"/>
  <c r="Y7" i="5" s="1"/>
  <c r="V7" i="5"/>
  <c r="R7" i="5"/>
  <c r="S7" i="5" s="1"/>
  <c r="T7" i="5" s="1"/>
  <c r="Q7" i="5"/>
  <c r="M7" i="5"/>
  <c r="N7" i="5" s="1"/>
  <c r="O7" i="5" s="1"/>
  <c r="L7" i="5"/>
  <c r="F718" i="4" l="1"/>
  <c r="F716" i="4"/>
  <c r="F715" i="4"/>
  <c r="F714" i="4"/>
  <c r="F711" i="4"/>
  <c r="F709" i="4"/>
  <c r="F705" i="4"/>
  <c r="F703" i="4"/>
  <c r="F697" i="4"/>
  <c r="F662" i="4"/>
  <c r="F641" i="4"/>
  <c r="F635" i="4"/>
  <c r="F634" i="4"/>
  <c r="F633" i="4"/>
  <c r="F630" i="4"/>
  <c r="F629" i="4"/>
  <c r="F625" i="4"/>
  <c r="F622" i="4"/>
  <c r="J258" i="2" l="1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G237" i="2"/>
  <c r="H237" i="2" s="1"/>
  <c r="G236" i="2"/>
  <c r="H236" i="2" s="1"/>
  <c r="G235" i="2"/>
  <c r="H235" i="2" s="1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5" i="2"/>
  <c r="J124" i="2"/>
  <c r="J123" i="2"/>
  <c r="J122" i="2"/>
  <c r="J121" i="2"/>
  <c r="J120" i="2"/>
  <c r="J119" i="2"/>
  <c r="J117" i="2"/>
  <c r="J116" i="2"/>
  <c r="J115" i="2"/>
  <c r="J114" i="2"/>
  <c r="Y5" i="5" l="1"/>
  <c r="X5" i="5"/>
  <c r="W5" i="5"/>
  <c r="AB5" i="5"/>
  <c r="AC5" i="5"/>
  <c r="AD5" i="5"/>
  <c r="O5" i="5"/>
  <c r="N5" i="5"/>
  <c r="L5" i="5"/>
  <c r="M5" i="5"/>
  <c r="AA5" i="5"/>
  <c r="V5" i="5"/>
  <c r="Q5" i="5"/>
  <c r="R5" i="5"/>
  <c r="S5" i="5"/>
  <c r="T5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Noeh-L</author>
  </authors>
  <commentList>
    <comment ref="I2014" authorId="0" shapeId="0" xr:uid="{AA92F880-D62A-4FD6-A236-B17F0DDEEA47}">
      <text>
        <r>
          <rPr>
            <b/>
            <sz val="9"/>
            <color rgb="FF000000"/>
            <rFont val="Segoe UI"/>
            <family val="2"/>
          </rPr>
          <t xml:space="preserve">Noeh-L:
</t>
        </r>
        <r>
          <rPr>
            <b/>
            <sz val="9"/>
            <color rgb="FF000000"/>
            <rFont val="Segoe UI"/>
            <family val="2"/>
          </rPr>
          <t>Ab hier müssen für eine verändertes Zinsszenario die Verweise auf Blatt "Zinsstrukturkurve" angepasst und nach unten gezogen werden.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Noeh-L</author>
  </authors>
  <commentList>
    <comment ref="F599" authorId="0" shapeId="0" xr:uid="{B0A2BCAA-B1BC-4AA8-A4B8-19D2345B2929}">
      <text>
        <r>
          <rPr>
            <b/>
            <sz val="9"/>
            <color indexed="81"/>
            <rFont val="Segoe UI"/>
            <family val="2"/>
          </rPr>
          <t>Noeh-L:</t>
        </r>
        <r>
          <rPr>
            <sz val="9"/>
            <color indexed="81"/>
            <rFont val="Segoe UI"/>
            <family val="2"/>
          </rPr>
          <t xml:space="preserve">
Emissionsvolumen.</t>
        </r>
      </text>
    </comment>
  </commentList>
</comments>
</file>

<file path=xl/sharedStrings.xml><?xml version="1.0" encoding="utf-8"?>
<sst xmlns="http://schemas.openxmlformats.org/spreadsheetml/2006/main" count="7119" uniqueCount="1036">
  <si>
    <t>DE0001102440</t>
  </si>
  <si>
    <t>Bund</t>
  </si>
  <si>
    <t>DE0001102432</t>
  </si>
  <si>
    <t>DE0001104701</t>
  </si>
  <si>
    <t>Schatz</t>
  </si>
  <si>
    <t>DE0001141778</t>
  </si>
  <si>
    <t>Bobl</t>
  </si>
  <si>
    <t>DE0001030567</t>
  </si>
  <si>
    <t>ILB</t>
  </si>
  <si>
    <t>DE0001137727</t>
  </si>
  <si>
    <t>Bubill</t>
  </si>
  <si>
    <t>DE0001135481</t>
  </si>
  <si>
    <t>DE0001104719</t>
  </si>
  <si>
    <t>DE0001030559</t>
  </si>
  <si>
    <t>DE0001137735</t>
  </si>
  <si>
    <t>DE0001102341</t>
  </si>
  <si>
    <t>DE0001030575</t>
  </si>
  <si>
    <t>DE0001104727</t>
  </si>
  <si>
    <t>DE0001137743</t>
  </si>
  <si>
    <t>DE0001102457</t>
  </si>
  <si>
    <t>DE0001141786</t>
  </si>
  <si>
    <t>DE0001137750</t>
  </si>
  <si>
    <t>DE0001104735</t>
  </si>
  <si>
    <t>DE0001137768</t>
  </si>
  <si>
    <t>DE0001104743</t>
  </si>
  <si>
    <t>DE0001137776</t>
  </si>
  <si>
    <t>DE0001102465</t>
  </si>
  <si>
    <t>DE0001141794</t>
  </si>
  <si>
    <t>DE0001137784</t>
  </si>
  <si>
    <t>DE0001104750</t>
  </si>
  <si>
    <t>DE0001137792</t>
  </si>
  <si>
    <t>DE0001104768</t>
  </si>
  <si>
    <t>DE0001137800</t>
  </si>
  <si>
    <t>DE0001141802</t>
  </si>
  <si>
    <t>DE0001030542</t>
  </si>
  <si>
    <t>DE0001102473</t>
  </si>
  <si>
    <t>DE0001137818</t>
  </si>
  <si>
    <t>DE0001102481</t>
  </si>
  <si>
    <t>DE0001104776</t>
  </si>
  <si>
    <t>DE0001137826</t>
  </si>
  <si>
    <t>DE0001104784</t>
  </si>
  <si>
    <t>DE0001137834</t>
  </si>
  <si>
    <t>DE0001137842</t>
  </si>
  <si>
    <t>DE0001102499</t>
  </si>
  <si>
    <t/>
  </si>
  <si>
    <t>DE0001141810</t>
  </si>
  <si>
    <t>DE0001137859</t>
  </si>
  <si>
    <t>DE0001104792</t>
  </si>
  <si>
    <t>DE0001137867</t>
  </si>
  <si>
    <t>DE0001102325</t>
  </si>
  <si>
    <t>DE0001102317</t>
  </si>
  <si>
    <t>DE0001102366</t>
  </si>
  <si>
    <t>DE0001102358</t>
  </si>
  <si>
    <t>DE0001102333</t>
  </si>
  <si>
    <t>DE0001102382</t>
  </si>
  <si>
    <t>DE0001102374</t>
  </si>
  <si>
    <t>DE0001102408</t>
  </si>
  <si>
    <t>DE0001102390</t>
  </si>
  <si>
    <t>DE0001102424</t>
  </si>
  <si>
    <t>DE0001102416</t>
  </si>
  <si>
    <t>-</t>
  </si>
  <si>
    <t>DE0001135176</t>
  </si>
  <si>
    <t>DE0001135226</t>
  </si>
  <si>
    <t>DE0001135275</t>
  </si>
  <si>
    <t>DE0001135325</t>
  </si>
  <si>
    <t>DE0001135366</t>
  </si>
  <si>
    <t>DE0001135432</t>
  </si>
  <si>
    <t>DE0001137875</t>
  </si>
  <si>
    <t>DE0001030203</t>
  </si>
  <si>
    <t>DE0001135465</t>
  </si>
  <si>
    <t>DE0001135499</t>
  </si>
  <si>
    <t>DE0001135473</t>
  </si>
  <si>
    <t>DE0001102309</t>
  </si>
  <si>
    <t>DE0001134922</t>
  </si>
  <si>
    <t>DE0001135044</t>
  </si>
  <si>
    <t>DE0001135069</t>
  </si>
  <si>
    <t>DE0001135085</t>
  </si>
  <si>
    <t>DE0001135143</t>
  </si>
  <si>
    <t>DE0001030294</t>
  </si>
  <si>
    <t>DE0001030302</t>
  </si>
  <si>
    <t>DE0001030310</t>
  </si>
  <si>
    <t>DE0001102515</t>
  </si>
  <si>
    <t>DE0001137883</t>
  </si>
  <si>
    <t>DE0001102523</t>
  </si>
  <si>
    <t>DE0001030211</t>
  </si>
  <si>
    <t>DE0001104800</t>
  </si>
  <si>
    <t>DE0001137891</t>
  </si>
  <si>
    <t>DE0001102507</t>
  </si>
  <si>
    <t>DE0001030229</t>
  </si>
  <si>
    <t>DE0001141828</t>
  </si>
  <si>
    <t>DE0001030237</t>
  </si>
  <si>
    <t>DE0001030245</t>
  </si>
  <si>
    <t>DE0001104818</t>
  </si>
  <si>
    <t>DE0001030708</t>
  </si>
  <si>
    <t>Green</t>
  </si>
  <si>
    <t>DE0001030252</t>
  </si>
  <si>
    <t>DE0001030260</t>
  </si>
  <si>
    <t xml:space="preserve">DE0001030211 </t>
  </si>
  <si>
    <t>DE0001030716</t>
  </si>
  <si>
    <t>DE0001104826</t>
  </si>
  <si>
    <t>DE0001030278</t>
  </si>
  <si>
    <t>DE0001102531</t>
  </si>
  <si>
    <t>DE0001030328</t>
  </si>
  <si>
    <t>DE0001141836</t>
  </si>
  <si>
    <t>DE0001030336</t>
  </si>
  <si>
    <t>DE0001104834</t>
  </si>
  <si>
    <t>DE0001030583</t>
  </si>
  <si>
    <t>DE0001030344</t>
  </si>
  <si>
    <t>DE0001102549</t>
  </si>
  <si>
    <t>DE0001030351</t>
  </si>
  <si>
    <t>DE0001030369</t>
  </si>
  <si>
    <t>DE0001102556</t>
  </si>
  <si>
    <t>DE0001030724</t>
  </si>
  <si>
    <t>DE0001104842</t>
  </si>
  <si>
    <t>DE0001030377</t>
  </si>
  <si>
    <t xml:space="preserve">100,32420	</t>
  </si>
  <si>
    <t xml:space="preserve">101,370	</t>
  </si>
  <si>
    <t>DE0001102564</t>
  </si>
  <si>
    <t>DE0001030385</t>
  </si>
  <si>
    <t>DE0001141844</t>
  </si>
  <si>
    <t>DE0001030393</t>
  </si>
  <si>
    <t>DE0001104859</t>
  </si>
  <si>
    <t>DE0001030401</t>
  </si>
  <si>
    <t>DE0001102572</t>
  </si>
  <si>
    <t>DE0001030732</t>
  </si>
  <si>
    <t>DE0001030419</t>
  </si>
  <si>
    <t>DE0001030427</t>
  </si>
  <si>
    <t>DE0001104867</t>
  </si>
  <si>
    <t>DE0001030435</t>
  </si>
  <si>
    <t>DE0001030443</t>
  </si>
  <si>
    <t>DE0001102580</t>
  </si>
  <si>
    <t>DE0001030807</t>
  </si>
  <si>
    <t>DE0001141851</t>
  </si>
  <si>
    <t>DE0001104875</t>
  </si>
  <si>
    <t>DE0001030815</t>
  </si>
  <si>
    <t>DE0001030823</t>
  </si>
  <si>
    <t>DE0001030831</t>
  </si>
  <si>
    <t>DE0001102598</t>
  </si>
  <si>
    <t>DE0001030849</t>
  </si>
  <si>
    <t>DE0001104883</t>
  </si>
  <si>
    <t>DE0001030856</t>
  </si>
  <si>
    <t>DE0001141869</t>
  </si>
  <si>
    <t>DE0001102606</t>
  </si>
  <si>
    <t>DE0001030864</t>
  </si>
  <si>
    <t>DE0001104891</t>
  </si>
  <si>
    <t>DE0001030872</t>
  </si>
  <si>
    <t>DE0001030740</t>
  </si>
  <si>
    <t>DE0001030880</t>
  </si>
  <si>
    <t>DE0001102614</t>
  </si>
  <si>
    <t>DE0001030898</t>
  </si>
  <si>
    <t>DE0001102622</t>
  </si>
  <si>
    <t>DE0001104909</t>
  </si>
  <si>
    <t>DE0001030906</t>
  </si>
  <si>
    <t xml:space="preserve">Source: </t>
  </si>
  <si>
    <t>https://www.deutsche-finanzagentur.de/de/institutionelle-investoren/primaermarkt/auktionsergebnisse/</t>
  </si>
  <si>
    <t>ES0000011868</t>
  </si>
  <si>
    <t>Obligacion del Estado</t>
  </si>
  <si>
    <t>ES0000012411</t>
  </si>
  <si>
    <t>ES0000012932</t>
  </si>
  <si>
    <t>ES00000120N0</t>
  </si>
  <si>
    <t>ES00000121A5</t>
  </si>
  <si>
    <t>ES00000121G2</t>
  </si>
  <si>
    <t>ES00000121L2</t>
  </si>
  <si>
    <t xml:space="preserve">OBLIGACIONES ESTADO                               </t>
  </si>
  <si>
    <t>ES00000121O6</t>
  </si>
  <si>
    <t>ES00000121S7</t>
  </si>
  <si>
    <t>ES00000122D7</t>
  </si>
  <si>
    <t>ES00000122E5</t>
  </si>
  <si>
    <t>ES00000122T3</t>
  </si>
  <si>
    <t>ES00000123B9</t>
  </si>
  <si>
    <t>ES00000123C7</t>
  </si>
  <si>
    <t>ES00000123K0</t>
  </si>
  <si>
    <t>ES00000123Q7</t>
  </si>
  <si>
    <t>ES00000123U9</t>
  </si>
  <si>
    <t>ES00000123X3</t>
  </si>
  <si>
    <t>ES00000124B7</t>
  </si>
  <si>
    <t>ES00000124C5</t>
  </si>
  <si>
    <t>ES00000124H4</t>
  </si>
  <si>
    <t>ES00000124V5</t>
  </si>
  <si>
    <t xml:space="preserve">BONOS ESTADO                                      </t>
  </si>
  <si>
    <t>ES00000124W3</t>
  </si>
  <si>
    <t>ES00000126A4</t>
  </si>
  <si>
    <t>ES00000126B2</t>
  </si>
  <si>
    <t>ES00000126C0</t>
  </si>
  <si>
    <t>ES00000126D8</t>
  </si>
  <si>
    <t>ES00000126W8</t>
  </si>
  <si>
    <t>ES00000126Z1</t>
  </si>
  <si>
    <t>ES00000127A2</t>
  </si>
  <si>
    <t>ES00000127C8</t>
  </si>
  <si>
    <t>ES00000126D6</t>
  </si>
  <si>
    <t>ES00000127G9</t>
  </si>
  <si>
    <t>ES00000127H7</t>
  </si>
  <si>
    <t>ES00000127Z9</t>
  </si>
  <si>
    <t>ES00000128A0</t>
  </si>
  <si>
    <t>ES00000128B8</t>
  </si>
  <si>
    <t>ES00000128C6</t>
  </si>
  <si>
    <t>ES00000128D4</t>
  </si>
  <si>
    <t>Bono del Estado</t>
  </si>
  <si>
    <t>ES00000128E2</t>
  </si>
  <si>
    <t>ES00000128H5</t>
  </si>
  <si>
    <t>ES0L01801197</t>
  </si>
  <si>
    <t>ES00000128O1</t>
  </si>
  <si>
    <t>ES00000128P8</t>
  </si>
  <si>
    <t>ES0L01802161</t>
  </si>
  <si>
    <t>ES00000128Q6</t>
  </si>
  <si>
    <t>ES0L01803094</t>
  </si>
  <si>
    <t>ES00000128S2</t>
  </si>
  <si>
    <t>ES0L01805115</t>
  </si>
  <si>
    <t>ES00000128X2</t>
  </si>
  <si>
    <t>ES0L01806154</t>
  </si>
  <si>
    <t>ES0000012A89</t>
  </si>
  <si>
    <t>ES0L01807137</t>
  </si>
  <si>
    <t>ES0L01808176</t>
  </si>
  <si>
    <t>ES0L01809141</t>
  </si>
  <si>
    <t>ES0000012A97</t>
  </si>
  <si>
    <t>ES0L01810123</t>
  </si>
  <si>
    <t>ES0L01811162</t>
  </si>
  <si>
    <t>ES0L01812079</t>
  </si>
  <si>
    <t xml:space="preserve">LETRAS TESORO (6 MESES)                           </t>
  </si>
  <si>
    <t>ES0L01901187</t>
  </si>
  <si>
    <t xml:space="preserve">LETRAS TESORO (1 AÑO)                             </t>
  </si>
  <si>
    <t>ES0L01804068</t>
  </si>
  <si>
    <t xml:space="preserve">LETRAS TESORO (3 MESES)                           </t>
  </si>
  <si>
    <t>ES0000012B39</t>
  </si>
  <si>
    <t>ES0L01902151</t>
  </si>
  <si>
    <t>ES0000012B47</t>
  </si>
  <si>
    <t>ES0L01903084</t>
  </si>
  <si>
    <t>ES0L01904058</t>
  </si>
  <si>
    <t>ES0000012B62</t>
  </si>
  <si>
    <t>ES0000012B70</t>
  </si>
  <si>
    <t>ES0000012B88</t>
  </si>
  <si>
    <t>ES0000012C04</t>
  </si>
  <si>
    <t>Strip - Principal only</t>
  </si>
  <si>
    <t>ES0000012C12</t>
  </si>
  <si>
    <t>ES0000012C20</t>
  </si>
  <si>
    <t>ES0000012C38</t>
  </si>
  <si>
    <t>ES0000012C46</t>
  </si>
  <si>
    <t>ES0000012E36</t>
  </si>
  <si>
    <t>ES0000012E44</t>
  </si>
  <si>
    <t>Letras del Tesoro</t>
  </si>
  <si>
    <t>3000,00</t>
  </si>
  <si>
    <t>575,24</t>
  </si>
  <si>
    <t>370,00</t>
  </si>
  <si>
    <t>1086,21</t>
  </si>
  <si>
    <t>ES0000012E51</t>
  </si>
  <si>
    <t>550,00</t>
  </si>
  <si>
    <t>3700,00</t>
  </si>
  <si>
    <t>325,00</t>
  </si>
  <si>
    <t>1000,00</t>
  </si>
  <si>
    <t>3670,27</t>
  </si>
  <si>
    <t>765,19</t>
  </si>
  <si>
    <t>ES0000012E77</t>
  </si>
  <si>
    <t>ES0000012E69</t>
  </si>
  <si>
    <t>300,30</t>
  </si>
  <si>
    <t>1050,16</t>
  </si>
  <si>
    <t>4085,36</t>
  </si>
  <si>
    <t>425,10</t>
  </si>
  <si>
    <t>305,00</t>
  </si>
  <si>
    <t>967,81</t>
  </si>
  <si>
    <t>ES0000012E85</t>
  </si>
  <si>
    <t>475,00</t>
  </si>
  <si>
    <t>3674,57</t>
  </si>
  <si>
    <t>450,00</t>
  </si>
  <si>
    <t>1140,11</t>
  </si>
  <si>
    <t>ES0000012E93</t>
  </si>
  <si>
    <t>695,00</t>
  </si>
  <si>
    <t>4342,12</t>
  </si>
  <si>
    <t>ES0000012F19</t>
  </si>
  <si>
    <t>ES0000012F27</t>
  </si>
  <si>
    <t>ES0000012F35</t>
  </si>
  <si>
    <t>420,10</t>
  </si>
  <si>
    <t>970,00</t>
  </si>
  <si>
    <t>ES0000012F43</t>
  </si>
  <si>
    <t>900,30</t>
  </si>
  <si>
    <t>4030,20</t>
  </si>
  <si>
    <t>1600,00</t>
  </si>
  <si>
    <t>540,00</t>
  </si>
  <si>
    <t>3726,17</t>
  </si>
  <si>
    <t>795,00</t>
  </si>
  <si>
    <t>1025,00</t>
  </si>
  <si>
    <t>780,00</t>
  </si>
  <si>
    <t>4035,80</t>
  </si>
  <si>
    <t>1320,03</t>
  </si>
  <si>
    <t>480,00</t>
  </si>
  <si>
    <t>3780,51</t>
  </si>
  <si>
    <t>801,00</t>
  </si>
  <si>
    <t>1590,04</t>
  </si>
  <si>
    <t>470,10</t>
  </si>
  <si>
    <t>ES0000012F50</t>
  </si>
  <si>
    <t>ES0000012F68</t>
  </si>
  <si>
    <t>1065,00</t>
  </si>
  <si>
    <t>3826,63</t>
  </si>
  <si>
    <t>991,00</t>
  </si>
  <si>
    <t>2004,00</t>
  </si>
  <si>
    <t>3550,94</t>
  </si>
  <si>
    <t>1085,00</t>
  </si>
  <si>
    <t>Bonos del Estado</t>
  </si>
  <si>
    <t>1622,00</t>
  </si>
  <si>
    <t>380,00</t>
  </si>
  <si>
    <t>1250,00</t>
  </si>
  <si>
    <t>1005,00</t>
  </si>
  <si>
    <t>4100,88</t>
  </si>
  <si>
    <t>425,00</t>
  </si>
  <si>
    <t>930,21</t>
  </si>
  <si>
    <t>ES0000012F76</t>
  </si>
  <si>
    <t>ES0000012F84</t>
  </si>
  <si>
    <t>3995,51</t>
  </si>
  <si>
    <t>1017,65</t>
  </si>
  <si>
    <t>250,39</t>
  </si>
  <si>
    <t>ES0000012F92</t>
  </si>
  <si>
    <t>705,02</t>
  </si>
  <si>
    <t>3740,61</t>
  </si>
  <si>
    <t>ES0000012G00</t>
  </si>
  <si>
    <t>Obligaciones del Estado</t>
  </si>
  <si>
    <t>1711,24</t>
  </si>
  <si>
    <t>335,00</t>
  </si>
  <si>
    <t>1180,02</t>
  </si>
  <si>
    <t>ES0000012G18</t>
  </si>
  <si>
    <t>ES0000012G26</t>
  </si>
  <si>
    <t>1123,07</t>
  </si>
  <si>
    <t>5752,32</t>
  </si>
  <si>
    <t>2525,00</t>
  </si>
  <si>
    <t>ES0000012G34</t>
  </si>
  <si>
    <t>930,00</t>
  </si>
  <si>
    <t>6665,32</t>
  </si>
  <si>
    <t>425,04</t>
  </si>
  <si>
    <t>2060,00</t>
  </si>
  <si>
    <t>6105,81</t>
  </si>
  <si>
    <t>1020,00</t>
  </si>
  <si>
    <t>2040,14</t>
  </si>
  <si>
    <t>ES0000012G42</t>
  </si>
  <si>
    <t>6000,84</t>
  </si>
  <si>
    <t>1005,30</t>
  </si>
  <si>
    <t>1010,30</t>
  </si>
  <si>
    <t>2085,37</t>
  </si>
  <si>
    <t>532,10</t>
  </si>
  <si>
    <t>ES0L02108139</t>
  </si>
  <si>
    <t>Bill</t>
  </si>
  <si>
    <t>2587,71</t>
  </si>
  <si>
    <t>555,00</t>
  </si>
  <si>
    <t>1065,30</t>
  </si>
  <si>
    <t>ES0L02109103</t>
  </si>
  <si>
    <t>580,00</t>
  </si>
  <si>
    <t>1170,20</t>
  </si>
  <si>
    <t>ES0000012G59</t>
  </si>
  <si>
    <t>ES0000012G67</t>
  </si>
  <si>
    <t>ES0000012G75</t>
  </si>
  <si>
    <t>433,40</t>
  </si>
  <si>
    <t>ES0L02110085</t>
  </si>
  <si>
    <t>500,00</t>
  </si>
  <si>
    <t>435,00</t>
  </si>
  <si>
    <t>ES0000012G91</t>
  </si>
  <si>
    <t>ES0000012H09</t>
  </si>
  <si>
    <t>ES0000012H17</t>
  </si>
  <si>
    <t>ES0000012H25</t>
  </si>
  <si>
    <t>416,82</t>
  </si>
  <si>
    <t>ES0L02111125</t>
  </si>
  <si>
    <t>447,04</t>
  </si>
  <si>
    <t>ES0L02112107</t>
  </si>
  <si>
    <t>277,00</t>
  </si>
  <si>
    <t>O€i</t>
  </si>
  <si>
    <t>ES0000012H33</t>
  </si>
  <si>
    <t>ES0L02201140</t>
  </si>
  <si>
    <t>485,00</t>
  </si>
  <si>
    <t>ES0000012H41</t>
  </si>
  <si>
    <t>ES0L02202114</t>
  </si>
  <si>
    <t>ES0000012H58</t>
  </si>
  <si>
    <t>ES0L02203047</t>
  </si>
  <si>
    <t>345,00</t>
  </si>
  <si>
    <t>ES0000012H90</t>
  </si>
  <si>
    <t>ES0000012I08</t>
  </si>
  <si>
    <t>ES0000012I16</t>
  </si>
  <si>
    <t>ES0L02204086</t>
  </si>
  <si>
    <t>277,20</t>
  </si>
  <si>
    <t>ES0000012I24</t>
  </si>
  <si>
    <t>ES0L02205067</t>
  </si>
  <si>
    <t>ES0L02206107</t>
  </si>
  <si>
    <t>ES0000012I32</t>
  </si>
  <si>
    <t>ES0000012I40</t>
  </si>
  <si>
    <t>ES0000012I81</t>
  </si>
  <si>
    <t>ES0L02207089</t>
  </si>
  <si>
    <t>ES0L02208129</t>
  </si>
  <si>
    <t>ES0L02209093</t>
  </si>
  <si>
    <t>ES0000012J07</t>
  </si>
  <si>
    <t>ES0L02210075</t>
  </si>
  <si>
    <t>ES0000012J15</t>
  </si>
  <si>
    <t>ES0L02211115</t>
  </si>
  <si>
    <t>ES0L02212097</t>
  </si>
  <si>
    <t>B-3y</t>
  </si>
  <si>
    <t>O-7y</t>
  </si>
  <si>
    <t>O€i-10y</t>
  </si>
  <si>
    <t>O-15y</t>
  </si>
  <si>
    <t>O-10y (s)</t>
  </si>
  <si>
    <t>L-6m</t>
  </si>
  <si>
    <t>L-12m</t>
  </si>
  <si>
    <t>L-3m</t>
  </si>
  <si>
    <t>L-9m</t>
  </si>
  <si>
    <t>B-5y</t>
  </si>
  <si>
    <t>O-8y</t>
  </si>
  <si>
    <t>O-18y</t>
  </si>
  <si>
    <t>ES0000012K38 </t>
  </si>
  <si>
    <t>O-10y</t>
  </si>
  <si>
    <t>O-30y (s)</t>
  </si>
  <si>
    <t>O€i-15y</t>
  </si>
  <si>
    <t>O(GB)-20y</t>
  </si>
  <si>
    <t>O-6y</t>
  </si>
  <si>
    <t>O-5y</t>
  </si>
  <si>
    <t>O-28y</t>
  </si>
  <si>
    <t>O-&gt;30y</t>
  </si>
  <si>
    <t>O-3y</t>
  </si>
  <si>
    <t>O-9y</t>
  </si>
  <si>
    <t>O-4y</t>
  </si>
  <si>
    <t>O€i-8y</t>
  </si>
  <si>
    <t>O-30y</t>
  </si>
  <si>
    <t>O-20y (s)</t>
  </si>
  <si>
    <t>O-23y</t>
  </si>
  <si>
    <t>Termin</t>
  </si>
  <si>
    <t>ISIN</t>
  </si>
  <si>
    <t>Maturity</t>
  </si>
  <si>
    <t>Amount Outstanding</t>
  </si>
  <si>
    <t>Nominal amount allotted</t>
  </si>
  <si>
    <t>Durchschnitts-rendite</t>
  </si>
  <si>
    <t>Source:</t>
  </si>
  <si>
    <t>https://www.tesoro.es/en/deuda-publica/subastas/resultados-subastas-anteriores</t>
  </si>
  <si>
    <t>Amount served</t>
  </si>
  <si>
    <t>FR0000570954</t>
  </si>
  <si>
    <t>OAT</t>
  </si>
  <si>
    <t>FR0000571085</t>
  </si>
  <si>
    <t>FR0000571044</t>
  </si>
  <si>
    <t>FR0000571150</t>
  </si>
  <si>
    <t xml:space="preserve">OAT </t>
  </si>
  <si>
    <t>FR0000571226</t>
  </si>
  <si>
    <t>OAT Zero Coupon</t>
  </si>
  <si>
    <t>FR0000571218</t>
  </si>
  <si>
    <t>FR0000186413</t>
  </si>
  <si>
    <t>OATi</t>
  </si>
  <si>
    <t>FR0000187635</t>
  </si>
  <si>
    <t>FR0000188799</t>
  </si>
  <si>
    <t>OAT€i</t>
  </si>
  <si>
    <t>FR0000189151</t>
  </si>
  <si>
    <t>FR0010050559</t>
  </si>
  <si>
    <t>FR0010070060</t>
  </si>
  <si>
    <t>FR0010171975</t>
  </si>
  <si>
    <t>FR0010192997</t>
  </si>
  <si>
    <t xml:space="preserve">OAT€i </t>
  </si>
  <si>
    <t>FR0010371401</t>
  </si>
  <si>
    <t xml:space="preserve">OATi </t>
  </si>
  <si>
    <t>FR0010447367</t>
  </si>
  <si>
    <t>FR0010466938</t>
  </si>
  <si>
    <t>FR0010585901</t>
  </si>
  <si>
    <t>FR0010773192</t>
  </si>
  <si>
    <t>FR0010776161</t>
  </si>
  <si>
    <t>FR0010850032</t>
  </si>
  <si>
    <t>FR0010854182</t>
  </si>
  <si>
    <t>FR0010870956</t>
  </si>
  <si>
    <t>FR0010899765</t>
  </si>
  <si>
    <t>FR0010916924</t>
  </si>
  <si>
    <t>FR0010949651</t>
  </si>
  <si>
    <t>FR0011008705</t>
  </si>
  <si>
    <t>FR0011059088</t>
  </si>
  <si>
    <t>FR0011196856</t>
  </si>
  <si>
    <t>FR0000570921</t>
  </si>
  <si>
    <t>FR0011317783</t>
  </si>
  <si>
    <t>FR0011337880</t>
  </si>
  <si>
    <t>FR0011347046</t>
  </si>
  <si>
    <t>FR0011427848</t>
  </si>
  <si>
    <t>FR0011461037</t>
  </si>
  <si>
    <t>FR0011486067</t>
  </si>
  <si>
    <t>FR0011619436</t>
  </si>
  <si>
    <t>FR0011708080</t>
  </si>
  <si>
    <t>FR0011883966</t>
  </si>
  <si>
    <t>FR0011962398</t>
  </si>
  <si>
    <t>FR0011982776</t>
  </si>
  <si>
    <t>FR0011993179</t>
  </si>
  <si>
    <t>FR0012517027</t>
  </si>
  <si>
    <t>FR0012557957</t>
  </si>
  <si>
    <t>FR0012558310</t>
  </si>
  <si>
    <t>FR0012938116</t>
  </si>
  <si>
    <t>FR0012968337</t>
  </si>
  <si>
    <t>FR0012993103</t>
  </si>
  <si>
    <t>FR0013101466</t>
  </si>
  <si>
    <t>FR0013131877</t>
  </si>
  <si>
    <t>FR0013140035</t>
  </si>
  <si>
    <t>FR0013154044</t>
  </si>
  <si>
    <t>FR0013154028</t>
  </si>
  <si>
    <t>FR0013157096</t>
  </si>
  <si>
    <t>FR0013200813</t>
  </si>
  <si>
    <t>FR0013209871</t>
  </si>
  <si>
    <t>FR0013219177</t>
  </si>
  <si>
    <t>FR0013232485</t>
  </si>
  <si>
    <t>FR0013234333</t>
  </si>
  <si>
    <t>FR0013238268</t>
  </si>
  <si>
    <t>FR0013250560</t>
  </si>
  <si>
    <t>FR0013257524</t>
  </si>
  <si>
    <t>FR0013283686</t>
  </si>
  <si>
    <t>FR0013286192</t>
  </si>
  <si>
    <t>BTF</t>
  </si>
  <si>
    <t>FR0013311016</t>
  </si>
  <si>
    <t>FR0013313582</t>
  </si>
  <si>
    <t>FR0013327491</t>
  </si>
  <si>
    <t>FR0013341682</t>
  </si>
  <si>
    <t>FR0013344751</t>
  </si>
  <si>
    <t>FR0013398583</t>
  </si>
  <si>
    <t>FR0013404969</t>
  </si>
  <si>
    <t>FR0013407236</t>
  </si>
  <si>
    <t>FR0013410552</t>
  </si>
  <si>
    <t>FR0013415627</t>
  </si>
  <si>
    <t>FR0013451507</t>
  </si>
  <si>
    <t>FR0013479102</t>
  </si>
  <si>
    <t>FR0013480613</t>
  </si>
  <si>
    <t>FR0013508470</t>
  </si>
  <si>
    <t>FR0013515806</t>
  </si>
  <si>
    <t>FR0013516549</t>
  </si>
  <si>
    <t>FR0013519253</t>
  </si>
  <si>
    <t>FR0013524014</t>
  </si>
  <si>
    <t>FR0126310293</t>
  </si>
  <si>
    <t>FR0014001N46</t>
  </si>
  <si>
    <t>FR0014001N38</t>
  </si>
  <si>
    <t>FR0014001NN8</t>
  </si>
  <si>
    <t>FR0014002JM6</t>
  </si>
  <si>
    <t>FR0014002WK3</t>
  </si>
  <si>
    <t>FR0014003513</t>
  </si>
  <si>
    <t>FR0014003N51</t>
  </si>
  <si>
    <t>25.11.2031</t>
  </si>
  <si>
    <t>25.6.2044</t>
  </si>
  <si>
    <t>25.4.2055</t>
  </si>
  <si>
    <t>25.5.2072</t>
  </si>
  <si>
    <t>25.5.2025</t>
  </si>
  <si>
    <t>25.2.2027</t>
  </si>
  <si>
    <t>25.5.2028</t>
  </si>
  <si>
    <t>25.5.2029</t>
  </si>
  <si>
    <t>1.3.2025</t>
  </si>
  <si>
    <t>25.7.2031</t>
  </si>
  <si>
    <t>25.7.2047</t>
  </si>
  <si>
    <t>25.11.2030</t>
  </si>
  <si>
    <t>25.5.2036</t>
  </si>
  <si>
    <t>25.5.2040</t>
  </si>
  <si>
    <t>FR0014004J31</t>
  </si>
  <si>
    <t>25.2.2024</t>
  </si>
  <si>
    <t>25.2.2026</t>
  </si>
  <si>
    <t>25.10.2027</t>
  </si>
  <si>
    <t>25.11.2028</t>
  </si>
  <si>
    <t>25.7.2036</t>
  </si>
  <si>
    <t>25.5.2031</t>
  </si>
  <si>
    <t>25.11.2032</t>
  </si>
  <si>
    <t>25.5.2034</t>
  </si>
  <si>
    <t>25.3.2024</t>
  </si>
  <si>
    <t>25.5.2026</t>
  </si>
  <si>
    <t>25.5.2027</t>
  </si>
  <si>
    <t>1.3.2028</t>
  </si>
  <si>
    <t>1.3.2029</t>
  </si>
  <si>
    <t>25.5.2050</t>
  </si>
  <si>
    <t>25.5.2024</t>
  </si>
  <si>
    <t>25.11.2026</t>
  </si>
  <si>
    <t>1.3.2026</t>
  </si>
  <si>
    <t>25.7.2040</t>
  </si>
  <si>
    <t>25.5.2030</t>
  </si>
  <si>
    <t>25.5.2053</t>
  </si>
  <si>
    <t>25.5.2066</t>
  </si>
  <si>
    <t>25.3.2025</t>
  </si>
  <si>
    <t>25.11.2025</t>
  </si>
  <si>
    <t>1.3.2032</t>
  </si>
  <si>
    <t>25.6.2039</t>
  </si>
  <si>
    <t>25.7.2030</t>
  </si>
  <si>
    <t>25.4.2041</t>
  </si>
  <si>
    <t>25.5.2045</t>
  </si>
  <si>
    <t>FR0014007L00</t>
  </si>
  <si>
    <t>FR0014007VW9</t>
  </si>
  <si>
    <t>FR0014007TY9</t>
  </si>
  <si>
    <t>FR0014008181</t>
  </si>
  <si>
    <t>FR0014009O62</t>
  </si>
  <si>
    <t>FR001400AIN5</t>
  </si>
  <si>
    <t>FR001400BKZ3</t>
  </si>
  <si>
    <t>FR001400AQH0</t>
  </si>
  <si>
    <t>FR001400CMX2</t>
  </si>
  <si>
    <t>FR0126893645</t>
  </si>
  <si>
    <t>FR0126893686</t>
  </si>
  <si>
    <t>FR0127034694</t>
  </si>
  <si>
    <t>FR0127034603</t>
  </si>
  <si>
    <t>FR0127034660</t>
  </si>
  <si>
    <t>FR0127034611</t>
  </si>
  <si>
    <t>FR0127034702</t>
  </si>
  <si>
    <t>FR0127034629</t>
  </si>
  <si>
    <t>FR0127034678</t>
  </si>
  <si>
    <t>FR0127034637</t>
  </si>
  <si>
    <t>FR0127034710</t>
  </si>
  <si>
    <t>FR0127034645</t>
  </si>
  <si>
    <t>FR0126893694</t>
  </si>
  <si>
    <t>FR0127034686</t>
  </si>
  <si>
    <t>FR0127034652</t>
  </si>
  <si>
    <t>FR0126893579</t>
  </si>
  <si>
    <t>FR0126893710</t>
  </si>
  <si>
    <t>FR0127034728</t>
  </si>
  <si>
    <t>FR0127176404</t>
  </si>
  <si>
    <t>FR0126893587</t>
  </si>
  <si>
    <t>FR0127176461</t>
  </si>
  <si>
    <t>FR0127176412</t>
  </si>
  <si>
    <t>FR0127176370</t>
  </si>
  <si>
    <t>FR0127176420</t>
  </si>
  <si>
    <t>FR0126893702</t>
  </si>
  <si>
    <t>FR0127176487</t>
  </si>
  <si>
    <t>FR0127176438</t>
  </si>
  <si>
    <t>FR0127176446</t>
  </si>
  <si>
    <t>FR0127176388</t>
  </si>
  <si>
    <t>FR0127176495</t>
  </si>
  <si>
    <t>FR0127176453</t>
  </si>
  <si>
    <t>FR0127176396</t>
  </si>
  <si>
    <t>FR0127176479</t>
  </si>
  <si>
    <t>FR0127316976</t>
  </si>
  <si>
    <t>FR0127316927</t>
  </si>
  <si>
    <t>FR0127317016</t>
  </si>
  <si>
    <t>FR0127316935</t>
  </si>
  <si>
    <t>FR0127316984</t>
  </si>
  <si>
    <t>FR0127316943</t>
  </si>
  <si>
    <t>FR0127317024</t>
  </si>
  <si>
    <t>FR0127316950</t>
  </si>
  <si>
    <t>FR0127316992</t>
  </si>
  <si>
    <t>FR0127316968</t>
  </si>
  <si>
    <t>FR0127317032</t>
  </si>
  <si>
    <t>FR0127317008</t>
  </si>
  <si>
    <t>FR0127462895</t>
  </si>
  <si>
    <t>FR0127462804</t>
  </si>
  <si>
    <t>FR0127462861</t>
  </si>
  <si>
    <t>FR0127462812</t>
  </si>
  <si>
    <t>FR0127462903</t>
  </si>
  <si>
    <t>FR0127462820</t>
  </si>
  <si>
    <t>FR0127462879</t>
  </si>
  <si>
    <t>FR0127462838</t>
  </si>
  <si>
    <t>Date</t>
  </si>
  <si>
    <t>Type</t>
  </si>
  <si>
    <t>Coupon</t>
  </si>
  <si>
    <t>Emission volume</t>
  </si>
  <si>
    <t>bid amount</t>
  </si>
  <si>
    <t>Average Yield</t>
  </si>
  <si>
    <t>Coupn</t>
  </si>
  <si>
    <t>Issue Volume</t>
  </si>
  <si>
    <t>Average Price</t>
  </si>
  <si>
    <t>nominal issuance</t>
  </si>
  <si>
    <t>Issue volume</t>
  </si>
  <si>
    <t>Bietungen (Mio. €)</t>
  </si>
  <si>
    <t>Kursgebote
 (Mio. €)</t>
  </si>
  <si>
    <t>Gebote ohne Kurs
(Mio. €)</t>
  </si>
  <si>
    <t>Zuteilungs-volumen
(Mio. €)</t>
  </si>
  <si>
    <t>Marktpflege-
quote
(Mio. €)</t>
  </si>
  <si>
    <t xml:space="preserve">Issue
volumen
(in Mio. €) </t>
  </si>
  <si>
    <r>
      <t>Niedrigster akzeptierter Kurs</t>
    </r>
    <r>
      <rPr>
        <vertAlign val="superscript"/>
        <sz val="10"/>
        <rFont val="Arial"/>
        <family val="2"/>
      </rPr>
      <t>3</t>
    </r>
  </si>
  <si>
    <r>
      <t>Gewogener 
Durchschnitts-
kurs</t>
    </r>
    <r>
      <rPr>
        <vertAlign val="superscript"/>
        <sz val="10"/>
        <rFont val="Arial"/>
        <family val="2"/>
      </rPr>
      <t>4</t>
    </r>
  </si>
  <si>
    <r>
      <t>Durchschnitts-rendite</t>
    </r>
    <r>
      <rPr>
        <vertAlign val="superscript"/>
        <sz val="10"/>
        <rFont val="Arial"/>
        <family val="2"/>
      </rPr>
      <t>5</t>
    </r>
  </si>
  <si>
    <r>
      <t>Bid-to-
Cover-Ratio</t>
    </r>
    <r>
      <rPr>
        <vertAlign val="superscript"/>
        <sz val="10"/>
        <rFont val="Arial"/>
        <family val="2"/>
      </rPr>
      <t>6</t>
    </r>
  </si>
  <si>
    <t>Source</t>
  </si>
  <si>
    <t>https://www.aft.gouv.fr/en/definition-scope</t>
  </si>
  <si>
    <t>Allottment Price</t>
  </si>
  <si>
    <t>IT0000366655</t>
  </si>
  <si>
    <t>BTP</t>
  </si>
  <si>
    <t>IT0000366721</t>
  </si>
  <si>
    <t>IT0000366804</t>
  </si>
  <si>
    <t>IT0000366978</t>
  </si>
  <si>
    <t>BTP Special Issue</t>
  </si>
  <si>
    <t>IT0000366994</t>
  </si>
  <si>
    <t>IT0000367018</t>
  </si>
  <si>
    <t>IT0000367026</t>
  </si>
  <si>
    <t>IT0000366986</t>
  </si>
  <si>
    <t>IT0001086567</t>
  </si>
  <si>
    <t>IT0001174611</t>
  </si>
  <si>
    <t>IT0001278511</t>
  </si>
  <si>
    <t>IT0001444378</t>
  </si>
  <si>
    <t>IT0003256820</t>
  </si>
  <si>
    <t>IT0003493258</t>
  </si>
  <si>
    <t>IT0003535157</t>
  </si>
  <si>
    <t>IT0003644769</t>
  </si>
  <si>
    <t>IT0003745541</t>
  </si>
  <si>
    <t>BTPi</t>
  </si>
  <si>
    <t>IT0003934657</t>
  </si>
  <si>
    <t>IT0004009673</t>
  </si>
  <si>
    <t>IT0004243512</t>
  </si>
  <si>
    <t>IT0004273493</t>
  </si>
  <si>
    <t>IT0004286966</t>
  </si>
  <si>
    <t>IT0004356843</t>
  </si>
  <si>
    <t>IT0004361041</t>
  </si>
  <si>
    <t>IT0004380546</t>
  </si>
  <si>
    <t>IT0004423957</t>
  </si>
  <si>
    <t>IT0004489610</t>
  </si>
  <si>
    <t>IT0004513641</t>
  </si>
  <si>
    <t>IT0004532559</t>
  </si>
  <si>
    <t>IT0004536949</t>
  </si>
  <si>
    <t>IT0004545890</t>
  </si>
  <si>
    <t>IT0004594930</t>
  </si>
  <si>
    <t>IT0004604671</t>
  </si>
  <si>
    <t>IT0004634132</t>
  </si>
  <si>
    <t>IT0004644735</t>
  </si>
  <si>
    <t>IT0004695075</t>
  </si>
  <si>
    <t>IT0004716319</t>
  </si>
  <si>
    <t>CCTS-eu</t>
  </si>
  <si>
    <t>IT0004735152</t>
  </si>
  <si>
    <t>IT0004759673</t>
  </si>
  <si>
    <t>IT0004801541</t>
  </si>
  <si>
    <t>IT0004848831</t>
  </si>
  <si>
    <t>IT0004889033</t>
  </si>
  <si>
    <t>IT0004890882</t>
  </si>
  <si>
    <t>IT0004898034</t>
  </si>
  <si>
    <t>IT0004907843</t>
  </si>
  <si>
    <t>IT0004922909</t>
  </si>
  <si>
    <t>IT0004923998</t>
  </si>
  <si>
    <t>IT0004953417</t>
  </si>
  <si>
    <t>IT0004957574</t>
  </si>
  <si>
    <t>IT0004966401</t>
  </si>
  <si>
    <t>IT0004992308</t>
  </si>
  <si>
    <t>IT0005001547</t>
  </si>
  <si>
    <t>IT0005004426</t>
  </si>
  <si>
    <t>IT0005009839</t>
  </si>
  <si>
    <t>CCTs-eu</t>
  </si>
  <si>
    <t>IT0005012783</t>
  </si>
  <si>
    <t>IT0005012775</t>
  </si>
  <si>
    <t>IT0005024234</t>
  </si>
  <si>
    <t>IT0005028003</t>
  </si>
  <si>
    <t>IT0005030504</t>
  </si>
  <si>
    <t>IT0005045270</t>
  </si>
  <si>
    <t>IT0005056541</t>
  </si>
  <si>
    <t>CCT-eu</t>
  </si>
  <si>
    <t>IT0005058919</t>
  </si>
  <si>
    <t>IT0005058901</t>
  </si>
  <si>
    <t>IT0005069395</t>
  </si>
  <si>
    <t>IT0005083057</t>
  </si>
  <si>
    <t>IT0005086886</t>
  </si>
  <si>
    <t>IT0005090318</t>
  </si>
  <si>
    <t>IT0005094088</t>
  </si>
  <si>
    <t>IT0005104473</t>
  </si>
  <si>
    <t>CCT</t>
  </si>
  <si>
    <t>IT0005106049</t>
  </si>
  <si>
    <t>IT0005105843</t>
  </si>
  <si>
    <t>IT0005105835</t>
  </si>
  <si>
    <t>IT0005107708</t>
  </si>
  <si>
    <t>IT0005127086</t>
  </si>
  <si>
    <t>IT0005135840</t>
  </si>
  <si>
    <t>IT0005137614</t>
  </si>
  <si>
    <t>IT0005138828</t>
  </si>
  <si>
    <t>IT0005139099</t>
  </si>
  <si>
    <t>IT0005142143</t>
  </si>
  <si>
    <t>IT0005162828</t>
  </si>
  <si>
    <t>IT0005170839</t>
  </si>
  <si>
    <t>IT0005172322</t>
  </si>
  <si>
    <t>IT0005175366</t>
  </si>
  <si>
    <t>IT0005175598</t>
  </si>
  <si>
    <t>IT0005174906</t>
  </si>
  <si>
    <t>IT0005174898</t>
  </si>
  <si>
    <t>IT0005177271</t>
  </si>
  <si>
    <t>IT0005177909</t>
  </si>
  <si>
    <t>IT0005185456</t>
  </si>
  <si>
    <t>IT0005188120</t>
  </si>
  <si>
    <t>IT0005210650</t>
  </si>
  <si>
    <t>IT0005215246</t>
  </si>
  <si>
    <t>IT0005216491</t>
  </si>
  <si>
    <t>IT0005217390</t>
  </si>
  <si>
    <t>IT0005217929</t>
  </si>
  <si>
    <t>IT0005217770</t>
  </si>
  <si>
    <t>IT0005217762</t>
  </si>
  <si>
    <t>IT0005218968</t>
  </si>
  <si>
    <t>IT0005221285</t>
  </si>
  <si>
    <t>IT0005239030</t>
  </si>
  <si>
    <t>IT0005240350</t>
  </si>
  <si>
    <t>IT0005240830</t>
  </si>
  <si>
    <t>IT0005241770</t>
  </si>
  <si>
    <t>IT0005244782</t>
  </si>
  <si>
    <t>IT0005245326</t>
  </si>
  <si>
    <t>IT0005246134</t>
  </si>
  <si>
    <t>IT0005246340</t>
  </si>
  <si>
    <t>IT0005248395</t>
  </si>
  <si>
    <t>IT0005250946</t>
  </si>
  <si>
    <t>IT0005252520</t>
  </si>
  <si>
    <t>IT0005253106</t>
  </si>
  <si>
    <t>IT0005253676</t>
  </si>
  <si>
    <t>IT0005253668</t>
  </si>
  <si>
    <t>IT0005256471</t>
  </si>
  <si>
    <t>CTZ</t>
  </si>
  <si>
    <t>IT0005260010</t>
  </si>
  <si>
    <t>BOT</t>
  </si>
  <si>
    <t>IT0005273013</t>
  </si>
  <si>
    <t>IT0005274805</t>
  </si>
  <si>
    <t>IT0005274987</t>
  </si>
  <si>
    <t>IT0005274995</t>
  </si>
  <si>
    <t>IT0005277444</t>
  </si>
  <si>
    <t>IT0005278327</t>
  </si>
  <si>
    <t>IT0005278335</t>
  </si>
  <si>
    <t>IT0005281933</t>
  </si>
  <si>
    <t>IT0005282527</t>
  </si>
  <si>
    <t>IT0005281941</t>
  </si>
  <si>
    <t>IT0005284044</t>
  </si>
  <si>
    <t>IT0005285041</t>
  </si>
  <si>
    <t>IT0005289274</t>
  </si>
  <si>
    <t>IT0005284051</t>
  </si>
  <si>
    <t>IT0005311508</t>
  </si>
  <si>
    <t>IT0005311847</t>
  </si>
  <si>
    <t>IT0005312142</t>
  </si>
  <si>
    <t>IT0005312134</t>
  </si>
  <si>
    <t>IT0005311854</t>
  </si>
  <si>
    <t>IT0005317331</t>
  </si>
  <si>
    <t>IT0005320178</t>
  </si>
  <si>
    <t>IT0005321325</t>
  </si>
  <si>
    <t>IT0005323032</t>
  </si>
  <si>
    <t>IT0005323362</t>
  </si>
  <si>
    <t>IT0005325946</t>
  </si>
  <si>
    <t>IT0005326597</t>
  </si>
  <si>
    <t>IT0005327306</t>
  </si>
  <si>
    <t>IT0005329344</t>
  </si>
  <si>
    <t>IT0005329336</t>
  </si>
  <si>
    <t>IT0005330292</t>
  </si>
  <si>
    <t>IT0005330961</t>
  </si>
  <si>
    <t>IT0005331878</t>
  </si>
  <si>
    <t>IT0005332413</t>
  </si>
  <si>
    <t>IT0005332835</t>
  </si>
  <si>
    <t>IT0005335879</t>
  </si>
  <si>
    <t>IT0005338568</t>
  </si>
  <si>
    <t>IT0005338576</t>
  </si>
  <si>
    <t>IT0005340929</t>
  </si>
  <si>
    <t>IT0005341109</t>
  </si>
  <si>
    <t>IT0005341117</t>
  </si>
  <si>
    <t>IT0005344335</t>
  </si>
  <si>
    <t>IT0005344855</t>
  </si>
  <si>
    <t>IT0005345183</t>
  </si>
  <si>
    <t>IT0005344863</t>
  </si>
  <si>
    <t>IT0005347643</t>
  </si>
  <si>
    <t>IT0005348443</t>
  </si>
  <si>
    <t>IT0005350514</t>
  </si>
  <si>
    <t>IT0005347650</t>
  </si>
  <si>
    <t>IT0005351082</t>
  </si>
  <si>
    <t>IT0005351678</t>
  </si>
  <si>
    <t>IT0005351660</t>
  </si>
  <si>
    <t>IT0005351090</t>
  </si>
  <si>
    <t>IT0005355570</t>
  </si>
  <si>
    <t>IT0005355588</t>
  </si>
  <si>
    <t>IT0005358152</t>
  </si>
  <si>
    <t>IT0005358806</t>
  </si>
  <si>
    <t>IT0005358160</t>
  </si>
  <si>
    <t>IT0005359846</t>
  </si>
  <si>
    <t>IT0005363111</t>
  </si>
  <si>
    <t>IT0005362634</t>
  </si>
  <si>
    <t>IT0005362642</t>
  </si>
  <si>
    <t>IT0005365165</t>
  </si>
  <si>
    <t>IT0005365454</t>
  </si>
  <si>
    <t>IT0005366007</t>
  </si>
  <si>
    <t>IT0005365462</t>
  </si>
  <si>
    <t>IT0005367492</t>
  </si>
  <si>
    <t>IT0005367872</t>
  </si>
  <si>
    <t>IT0005370306</t>
  </si>
  <si>
    <t>IT0005371247</t>
  </si>
  <si>
    <t>IT0005367880</t>
  </si>
  <si>
    <t>IT0005371890</t>
  </si>
  <si>
    <t>IT0005371908</t>
  </si>
  <si>
    <t>IT0005374266</t>
  </si>
  <si>
    <t>IT0005377152</t>
  </si>
  <si>
    <t>IT0005374274</t>
  </si>
  <si>
    <t>IT0005378788</t>
  </si>
  <si>
    <t>IT0005378796</t>
  </si>
  <si>
    <t>IT0005381824</t>
  </si>
  <si>
    <t>IT0005381832</t>
  </si>
  <si>
    <t>IT0005383309</t>
  </si>
  <si>
    <t>IT0005383523</t>
  </si>
  <si>
    <t>IT0005384497</t>
  </si>
  <si>
    <t>IT0005383531</t>
  </si>
  <si>
    <t>IT0005386245</t>
  </si>
  <si>
    <t>IT0005387052</t>
  </si>
  <si>
    <t>IT0005387078</t>
  </si>
  <si>
    <t>IT0005388175</t>
  </si>
  <si>
    <t>IT0005388167</t>
  </si>
  <si>
    <t>IT0005388928</t>
  </si>
  <si>
    <t>IT0005387086</t>
  </si>
  <si>
    <t>IT0005389561</t>
  </si>
  <si>
    <t>IT0005390874</t>
  </si>
  <si>
    <t>IT0005389587</t>
  </si>
  <si>
    <t>IT0005394421</t>
  </si>
  <si>
    <t>IT0005394439</t>
  </si>
  <si>
    <t>IT0005397655</t>
  </si>
  <si>
    <t>IT0005398406</t>
  </si>
  <si>
    <t>IT0005397663</t>
  </si>
  <si>
    <t>IT0005399230</t>
  </si>
  <si>
    <t>IT0005399560</t>
  </si>
  <si>
    <t>IT0005402117</t>
  </si>
  <si>
    <t>IT0005399578</t>
  </si>
  <si>
    <t>IT0005403396</t>
  </si>
  <si>
    <t>IT0005403586</t>
  </si>
  <si>
    <t>IT0005405318</t>
  </si>
  <si>
    <t>IT0005403594</t>
  </si>
  <si>
    <t>IT0005407009</t>
  </si>
  <si>
    <t>IT0005406720</t>
  </si>
  <si>
    <t>IT0005408502</t>
  </si>
  <si>
    <t>IT0005406738</t>
  </si>
  <si>
    <t>IT0005410920</t>
  </si>
  <si>
    <t>IT0005410912</t>
  </si>
  <si>
    <t>IT0005410904</t>
  </si>
  <si>
    <t>IT0005412348</t>
  </si>
  <si>
    <t>IT0005410938</t>
  </si>
  <si>
    <t>IT0005413171</t>
  </si>
  <si>
    <t>IT0005412579</t>
  </si>
  <si>
    <t>IT0005413684</t>
  </si>
  <si>
    <t>IT0005415416</t>
  </si>
  <si>
    <t>IT0005412587</t>
  </si>
  <si>
    <t>IT0005415283</t>
  </si>
  <si>
    <t>IT0005415945</t>
  </si>
  <si>
    <t>IT0005416570</t>
  </si>
  <si>
    <t>IT0005415952</t>
  </si>
  <si>
    <t>IT0005419038</t>
  </si>
  <si>
    <t>IT0005419046</t>
  </si>
  <si>
    <t>IT0005419848</t>
  </si>
  <si>
    <t>IT0005419855</t>
  </si>
  <si>
    <t>IT0005421703</t>
  </si>
  <si>
    <t>IT0005422487</t>
  </si>
  <si>
    <t>IT0005419863</t>
  </si>
  <si>
    <t>IT0005424251</t>
  </si>
  <si>
    <t>IT0005423147</t>
  </si>
  <si>
    <t>IT0005425233</t>
  </si>
  <si>
    <t>IT0005423154</t>
  </si>
  <si>
    <t>IT0005426504</t>
  </si>
  <si>
    <t>IT0005425753</t>
  </si>
  <si>
    <t>IT0005426512</t>
  </si>
  <si>
    <t>IT0005428617</t>
  </si>
  <si>
    <t>IT0005429342</t>
  </si>
  <si>
    <t>IT0005429359</t>
  </si>
  <si>
    <t>IT0005433195</t>
  </si>
  <si>
    <t>IT0005433146</t>
  </si>
  <si>
    <t>IT0005433690</t>
  </si>
  <si>
    <t>IT0005433153</t>
  </si>
  <si>
    <t>IT0005434953</t>
  </si>
  <si>
    <t>IT0005436701</t>
  </si>
  <si>
    <t>IT0005436693</t>
  </si>
  <si>
    <t>IT0005434961</t>
  </si>
  <si>
    <t>IT0005437147</t>
  </si>
  <si>
    <t>IT0005438004</t>
  </si>
  <si>
    <t>IT0005437311</t>
  </si>
  <si>
    <t>IT0005439275</t>
  </si>
  <si>
    <t>IT0005440679</t>
  </si>
  <si>
    <t>IT0005437303</t>
  </si>
  <si>
    <t>IT0005441883</t>
  </si>
  <si>
    <t>IT0005441719</t>
  </si>
  <si>
    <t>IT0005442089</t>
  </si>
  <si>
    <t>IT0005441727</t>
  </si>
  <si>
    <t>IT0005444507</t>
  </si>
  <si>
    <t>IT0005445306</t>
  </si>
  <si>
    <t>IT0005444515</t>
  </si>
  <si>
    <t>IT0005415291</t>
  </si>
  <si>
    <t>BTPFU</t>
  </si>
  <si>
    <t>IT0005425761</t>
  </si>
  <si>
    <t>IT0005442097</t>
  </si>
  <si>
    <t>IT0005447195</t>
  </si>
  <si>
    <t xml:space="preserve">BOT </t>
  </si>
  <si>
    <t>IT0005452260</t>
  </si>
  <si>
    <t>IT0005454878</t>
  </si>
  <si>
    <t>IT0005456667</t>
  </si>
  <si>
    <t>IT0005460313</t>
  </si>
  <si>
    <t>IT0005466617</t>
  </si>
  <si>
    <t>IT0005447187</t>
  </si>
  <si>
    <t>IT0005452252</t>
  </si>
  <si>
    <t>IT0005454860</t>
  </si>
  <si>
    <t>IT0005456659</t>
  </si>
  <si>
    <t>IT0005460305</t>
  </si>
  <si>
    <t>IT0005466609</t>
  </si>
  <si>
    <t>IT0005472953</t>
  </si>
  <si>
    <t>IT0005451361</t>
  </si>
  <si>
    <t>CCT-EU</t>
  </si>
  <si>
    <t>IT0005454050</t>
  </si>
  <si>
    <t>IT0005452989</t>
  </si>
  <si>
    <t>IT0005474330</t>
  </si>
  <si>
    <t>IT0005454241</t>
  </si>
  <si>
    <t>IT0005467482</t>
  </si>
  <si>
    <t>IT0005449969</t>
  </si>
  <si>
    <t>IT0005422891</t>
  </si>
  <si>
    <t>IT0005466013</t>
  </si>
  <si>
    <t>IT0005480352</t>
  </si>
  <si>
    <t>BOT 6m</t>
  </si>
  <si>
    <t>IT0005482937</t>
  </si>
  <si>
    <t>IT0005486755</t>
  </si>
  <si>
    <t>IT0005492423</t>
  </si>
  <si>
    <t>IT0005494510</t>
  </si>
  <si>
    <t>IT0005480345</t>
  </si>
  <si>
    <t>BOT 12m</t>
  </si>
  <si>
    <t>IT0005500035</t>
  </si>
  <si>
    <t>IT0005482929</t>
  </si>
  <si>
    <t>IT0005505083</t>
  </si>
  <si>
    <t>IT0005486748</t>
  </si>
  <si>
    <t>IT0005508244</t>
  </si>
  <si>
    <t>IT0005492415</t>
  </si>
  <si>
    <t>IT0005512857</t>
  </si>
  <si>
    <t>IT0005494502</t>
  </si>
  <si>
    <t>IT0005518524</t>
  </si>
  <si>
    <t>IT0005497323</t>
  </si>
  <si>
    <t>IT0005500027</t>
  </si>
  <si>
    <t>IT0005505075</t>
  </si>
  <si>
    <t>IT0005508236</t>
  </si>
  <si>
    <t>IT0005512030</t>
  </si>
  <si>
    <t>IT0005518516</t>
  </si>
  <si>
    <t>IT0005523854</t>
  </si>
  <si>
    <t>IT0005482309</t>
  </si>
  <si>
    <t>BTP Short 2</t>
  </si>
  <si>
    <t>IT0005499311</t>
  </si>
  <si>
    <t xml:space="preserve">BTP Short  </t>
  </si>
  <si>
    <t>IT0005493298</t>
  </si>
  <si>
    <t xml:space="preserve"> BTP 3</t>
  </si>
  <si>
    <t>IT0005514473</t>
  </si>
  <si>
    <t>BTP 3</t>
  </si>
  <si>
    <t>IT0005484552</t>
  </si>
  <si>
    <t xml:space="preserve"> BTP 5</t>
  </si>
  <si>
    <t>IT0005500068</t>
  </si>
  <si>
    <t>IT0005521981</t>
  </si>
  <si>
    <t>IT0005517187</t>
  </si>
  <si>
    <t xml:space="preserve"> BTP Italia 6</t>
  </si>
  <si>
    <t>IT0005495731</t>
  </si>
  <si>
    <t xml:space="preserve"> BTP 7</t>
  </si>
  <si>
    <t>IT0005519787</t>
  </si>
  <si>
    <t>IT0005496994</t>
  </si>
  <si>
    <t xml:space="preserve"> BTP Italia</t>
  </si>
  <si>
    <t>IT0005494239</t>
  </si>
  <si>
    <t xml:space="preserve"> BTP 10</t>
  </si>
  <si>
    <t>IT0005518128</t>
  </si>
  <si>
    <t>IT0005508590</t>
  </si>
  <si>
    <t>BTP GREEN</t>
  </si>
  <si>
    <t>IT0005496770</t>
  </si>
  <si>
    <t>BTP 15</t>
  </si>
  <si>
    <t>IT0005480980</t>
  </si>
  <si>
    <t>BTP 30</t>
  </si>
  <si>
    <t>BTP30</t>
  </si>
  <si>
    <t>BTP20</t>
  </si>
  <si>
    <t>BTP15</t>
  </si>
  <si>
    <t>BTP10</t>
  </si>
  <si>
    <t>BTP7</t>
  </si>
  <si>
    <t>BTP5</t>
  </si>
  <si>
    <t>CCTEU</t>
  </si>
  <si>
    <t>IT0005491250</t>
  </si>
  <si>
    <t>IT0005482994</t>
  </si>
  <si>
    <t>Average yield</t>
  </si>
  <si>
    <t>http://www.worldgovernmentbonds.com</t>
  </si>
  <si>
    <t>Germany</t>
  </si>
  <si>
    <t>Spain</t>
  </si>
  <si>
    <t>France</t>
  </si>
  <si>
    <t>Italy</t>
  </si>
  <si>
    <t>IMF WEO</t>
  </si>
  <si>
    <t>Eurostat</t>
  </si>
  <si>
    <t xml:space="preserve">Italy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</si>
</sst>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3" formatCode="_-* #,##0.00_-;\-* #,##0.00_-;_-* &quot;-&quot;??_-;_-@_-"/>
    <numFmt numFmtId="164" formatCode="dd/mm/yy;@"/>
    <numFmt numFmtId="165" formatCode="_-* #,##0.00\ _€_-;\-* #,##0.00\ _€_-;_-* &quot;-&quot;??\ _€_-;_-@_-"/>
    <numFmt numFmtId="166" formatCode="_-* #,##0\ _€_-;\-* #,##0\ _€_-;_-* &quot;-&quot;??\ _€_-;_-@_-"/>
    <numFmt numFmtId="167" formatCode="0.00???"/>
    <numFmt numFmtId="168" formatCode="0.0"/>
    <numFmt numFmtId="169" formatCode="#,##0.00_ ;\-#,##0.00\ "/>
    <numFmt numFmtId="170" formatCode="dd\-mmm\-yyyy"/>
    <numFmt numFmtId="171" formatCode="_-* #,##0_-;\-* #,##0_-;_-* &quot;-&quot;??_-;_-@_-"/>
    <numFmt numFmtId="172" formatCode="#,##0.0##;\-#,##0.0##;0;&quot;--&quot;"/>
    <numFmt numFmtId="173" formatCode="#,##0.0000;\-#,##0.0000;&quot;--&quot;;&quot;--&quot;"/>
    <numFmt numFmtId="174" formatCode="0.000%"/>
    <numFmt numFmtId="175" formatCode="0.000"/>
    <numFmt numFmtId="176" formatCode="0.00000"/>
    <numFmt numFmtId="177" formatCode="#,##0.###################"/>
    <numFmt numFmtId="178" formatCode="#,##0;\-#,##0;#,##0;&quot;--&quot;"/>
    <numFmt numFmtId="179" formatCode="#,##0.0##;\-#,##0.0##;&quot;--&quot;;&quot;--&quot;"/>
    <numFmt numFmtId="180" formatCode="#,##0.0####;\-#,##0.0####;&quot;--&quot;;&quot;--&quot;"/>
    <numFmt numFmtId="181" formatCode="#,##0.00;\-#,##0.00;#,##0.00;&quot;--&quot;"/>
    <numFmt numFmtId="182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sz val="11"/>
      <name val="Arial"/>
      <family val="2"/>
    </font>
    <font>
      <sz val="10"/>
      <name val="Arial Narrow"/>
      <family val="2"/>
    </font>
    <font>
      <b/>
      <sz val="9"/>
      <color rgb="FF000000"/>
      <name val="Segoe UI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1" fillId="0" borderId="0"/>
    <xf numFmtId="0" fontId="7" fillId="0" borderId="0"/>
    <xf numFmtId="0" fontId="7" fillId="0" borderId="0"/>
  </cellStyleXfs>
  <cellXfs count="112">
    <xf numFmtId="0" fontId="0" fillId="0" borderId="0" xfId="0"/>
    <xf numFmtId="0" fontId="9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3" fillId="0" borderId="0" xfId="8" applyFont="1" applyFill="1" applyBorder="1" applyAlignment="1">
      <alignment horizontal="center" vertical="center" wrapText="1"/>
    </xf>
    <xf numFmtId="14" fontId="3" fillId="0" borderId="0" xfId="2" applyNumberFormat="1" applyFont="1" applyFill="1" applyBorder="1" applyAlignment="1">
      <alignment horizontal="center"/>
    </xf>
    <xf numFmtId="170" fontId="9" fillId="0" borderId="0" xfId="0" applyNumberFormat="1" applyFont="1" applyFill="1" applyBorder="1" applyAlignment="1">
      <alignment horizontal="left"/>
    </xf>
    <xf numFmtId="171" fontId="9" fillId="0" borderId="0" xfId="1" applyNumberFormat="1" applyFont="1" applyFill="1" applyBorder="1"/>
    <xf numFmtId="172" fontId="9" fillId="0" borderId="0" xfId="0" applyNumberFormat="1" applyFont="1" applyFill="1" applyBorder="1" applyAlignment="1">
      <alignment horizontal="right"/>
    </xf>
    <xf numFmtId="14" fontId="9" fillId="0" borderId="0" xfId="0" applyNumberFormat="1" applyFont="1" applyFill="1" applyBorder="1" applyAlignment="1">
      <alignment horizontal="center"/>
    </xf>
    <xf numFmtId="14" fontId="9" fillId="0" borderId="0" xfId="0" applyNumberFormat="1" applyFont="1" applyFill="1" applyBorder="1"/>
    <xf numFmtId="171" fontId="9" fillId="0" borderId="0" xfId="1" applyNumberFormat="1" applyFont="1" applyFill="1" applyBorder="1" applyAlignment="1">
      <alignment wrapText="1"/>
    </xf>
    <xf numFmtId="0" fontId="9" fillId="0" borderId="0" xfId="1" applyNumberFormat="1" applyFont="1" applyFill="1" applyBorder="1"/>
    <xf numFmtId="14" fontId="3" fillId="0" borderId="0" xfId="0" applyNumberFormat="1" applyFont="1" applyFill="1" applyBorder="1" applyAlignment="1">
      <alignment horizontal="center"/>
    </xf>
    <xf numFmtId="10" fontId="9" fillId="0" borderId="0" xfId="0" applyNumberFormat="1" applyFont="1" applyFill="1" applyBorder="1"/>
    <xf numFmtId="14" fontId="9" fillId="0" borderId="0" xfId="0" applyNumberFormat="1" applyFont="1" applyFill="1" applyBorder="1" applyAlignment="1">
      <alignment horizontal="left"/>
    </xf>
    <xf numFmtId="2" fontId="10" fillId="0" borderId="0" xfId="0" applyNumberFormat="1" applyFont="1" applyFill="1" applyBorder="1" applyAlignment="1">
      <alignment horizontal="right"/>
    </xf>
    <xf numFmtId="0" fontId="10" fillId="0" borderId="0" xfId="0" applyFont="1" applyFill="1" applyBorder="1"/>
    <xf numFmtId="3" fontId="10" fillId="0" borderId="0" xfId="0" applyNumberFormat="1" applyFont="1" applyFill="1" applyBorder="1"/>
    <xf numFmtId="173" fontId="9" fillId="0" borderId="0" xfId="0" applyNumberFormat="1" applyFont="1" applyFill="1" applyBorder="1" applyAlignment="1">
      <alignment horizontal="right"/>
    </xf>
    <xf numFmtId="173" fontId="9" fillId="0" borderId="0" xfId="0" applyNumberFormat="1" applyFont="1" applyFill="1" applyBorder="1" applyAlignment="1">
      <alignment horizontal="right" wrapText="1"/>
    </xf>
    <xf numFmtId="173" fontId="10" fillId="0" borderId="0" xfId="0" applyNumberFormat="1" applyFont="1" applyFill="1" applyBorder="1" applyAlignment="1">
      <alignment horizontal="right"/>
    </xf>
    <xf numFmtId="10" fontId="3" fillId="0" borderId="0" xfId="9" applyNumberFormat="1" applyFont="1" applyFill="1" applyBorder="1"/>
    <xf numFmtId="0" fontId="3" fillId="0" borderId="0" xfId="9" applyFont="1" applyFill="1" applyBorder="1"/>
    <xf numFmtId="14" fontId="3" fillId="0" borderId="0" xfId="10" applyNumberFormat="1" applyFont="1" applyFill="1" applyBorder="1" applyAlignment="1">
      <alignment horizontal="left"/>
    </xf>
    <xf numFmtId="0" fontId="3" fillId="0" borderId="0" xfId="10" applyFont="1" applyFill="1" applyBorder="1"/>
    <xf numFmtId="0" fontId="11" fillId="0" borderId="0" xfId="10" applyFont="1" applyFill="1" applyBorder="1"/>
    <xf numFmtId="14" fontId="11" fillId="0" borderId="0" xfId="10" applyNumberFormat="1" applyFont="1" applyFill="1" applyBorder="1" applyAlignment="1">
      <alignment horizontal="left"/>
    </xf>
    <xf numFmtId="3" fontId="11" fillId="0" borderId="0" xfId="10" applyNumberFormat="1" applyFont="1" applyFill="1" applyBorder="1"/>
    <xf numFmtId="3" fontId="3" fillId="0" borderId="0" xfId="10" applyNumberFormat="1" applyFont="1" applyFill="1" applyBorder="1"/>
    <xf numFmtId="174" fontId="3" fillId="0" borderId="0" xfId="10" applyNumberFormat="1" applyFont="1" applyFill="1" applyBorder="1"/>
    <xf numFmtId="0" fontId="9" fillId="0" borderId="0" xfId="0" applyFont="1" applyFill="1" applyBorder="1" applyAlignment="1">
      <alignment horizontal="center" wrapText="1"/>
    </xf>
    <xf numFmtId="2" fontId="9" fillId="0" borderId="0" xfId="0" applyNumberFormat="1" applyFont="1" applyFill="1" applyBorder="1"/>
    <xf numFmtId="3" fontId="9" fillId="0" borderId="0" xfId="0" applyNumberFormat="1" applyFont="1" applyFill="1" applyBorder="1"/>
    <xf numFmtId="174" fontId="9" fillId="0" borderId="0" xfId="0" applyNumberFormat="1" applyFont="1" applyFill="1" applyBorder="1"/>
    <xf numFmtId="14" fontId="9" fillId="0" borderId="0" xfId="0" applyNumberFormat="1" applyFont="1" applyFill="1" applyBorder="1" applyAlignment="1">
      <alignment horizontal="right"/>
    </xf>
    <xf numFmtId="175" fontId="9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175" fontId="3" fillId="0" borderId="0" xfId="0" applyNumberFormat="1" applyFont="1" applyFill="1" applyBorder="1" applyAlignment="1">
      <alignment horizontal="center" vertical="center" wrapText="1"/>
    </xf>
    <xf numFmtId="164" fontId="3" fillId="0" borderId="0" xfId="3" applyNumberFormat="1" applyFont="1" applyFill="1" applyBorder="1" applyAlignment="1">
      <alignment horizontal="center" vertical="center"/>
    </xf>
    <xf numFmtId="1" fontId="3" fillId="0" borderId="0" xfId="3" applyNumberFormat="1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center"/>
    </xf>
    <xf numFmtId="10" fontId="3" fillId="0" borderId="0" xfId="3" applyNumberFormat="1" applyFont="1" applyFill="1" applyBorder="1" applyAlignment="1">
      <alignment horizontal="center" vertical="center"/>
    </xf>
    <xf numFmtId="166" fontId="3" fillId="0" borderId="0" xfId="4" applyNumberFormat="1" applyFont="1" applyFill="1" applyBorder="1" applyAlignment="1">
      <alignment horizontal="center" vertical="center"/>
    </xf>
    <xf numFmtId="4" fontId="3" fillId="0" borderId="0" xfId="3" applyNumberFormat="1" applyFont="1" applyFill="1" applyBorder="1" applyAlignment="1">
      <alignment horizontal="right" vertical="center"/>
    </xf>
    <xf numFmtId="167" fontId="3" fillId="0" borderId="0" xfId="3" applyNumberFormat="1" applyFont="1" applyFill="1" applyBorder="1" applyAlignment="1">
      <alignment horizontal="center" vertical="center"/>
    </xf>
    <xf numFmtId="4" fontId="3" fillId="0" borderId="0" xfId="4" applyNumberFormat="1" applyFont="1" applyFill="1" applyBorder="1" applyAlignment="1">
      <alignment horizontal="right" vertical="center"/>
    </xf>
    <xf numFmtId="168" fontId="3" fillId="0" borderId="0" xfId="5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9" fontId="3" fillId="0" borderId="0" xfId="4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center" vertical="center"/>
    </xf>
    <xf numFmtId="17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0" fontId="13" fillId="0" borderId="0" xfId="0" applyNumberFormat="1" applyFont="1" applyFill="1" applyBorder="1" applyAlignment="1">
      <alignment horizontal="center" vertical="center"/>
    </xf>
    <xf numFmtId="166" fontId="13" fillId="0" borderId="0" xfId="4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horizontal="right" vertical="center"/>
    </xf>
    <xf numFmtId="169" fontId="13" fillId="0" borderId="0" xfId="4" applyNumberFormat="1" applyFont="1" applyFill="1" applyBorder="1" applyAlignment="1">
      <alignment horizontal="right" vertical="center"/>
    </xf>
    <xf numFmtId="168" fontId="13" fillId="0" borderId="0" xfId="5" applyNumberFormat="1" applyFont="1" applyFill="1" applyBorder="1" applyAlignment="1">
      <alignment horizontal="center" vertical="center"/>
    </xf>
    <xf numFmtId="164" fontId="3" fillId="0" borderId="0" xfId="6" applyNumberFormat="1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10" fontId="3" fillId="0" borderId="0" xfId="6" applyNumberFormat="1" applyFont="1" applyFill="1" applyBorder="1" applyAlignment="1">
      <alignment horizontal="center" vertical="center"/>
    </xf>
    <xf numFmtId="4" fontId="3" fillId="0" borderId="0" xfId="6" applyNumberFormat="1" applyFont="1" applyFill="1" applyBorder="1" applyAlignment="1">
      <alignment horizontal="right" vertical="center"/>
    </xf>
    <xf numFmtId="167" fontId="3" fillId="0" borderId="0" xfId="6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14" fillId="0" borderId="0" xfId="7" applyFont="1" applyFill="1" applyBorder="1"/>
    <xf numFmtId="0" fontId="3" fillId="0" borderId="0" xfId="0" applyFont="1" applyFill="1" applyBorder="1" applyAlignment="1">
      <alignment horizontal="center"/>
    </xf>
    <xf numFmtId="168" fontId="3" fillId="0" borderId="0" xfId="0" applyNumberFormat="1" applyFont="1" applyFill="1" applyBorder="1"/>
    <xf numFmtId="0" fontId="4" fillId="0" borderId="0" xfId="7" applyFill="1" applyBorder="1"/>
    <xf numFmtId="0" fontId="6" fillId="0" borderId="0" xfId="0" applyFont="1" applyFill="1" applyBorder="1"/>
    <xf numFmtId="176" fontId="6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14" fontId="6" fillId="0" borderId="0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right" vertical="center" wrapText="1"/>
    </xf>
    <xf numFmtId="2" fontId="6" fillId="0" borderId="0" xfId="0" applyNumberFormat="1" applyFont="1" applyFill="1" applyBorder="1" applyAlignment="1">
      <alignment horizontal="right" vertical="center" wrapText="1"/>
    </xf>
    <xf numFmtId="177" fontId="6" fillId="0" borderId="0" xfId="0" applyNumberFormat="1" applyFont="1" applyFill="1" applyBorder="1" applyAlignment="1">
      <alignment horizontal="right" vertical="center" wrapText="1"/>
    </xf>
    <xf numFmtId="14" fontId="6" fillId="0" borderId="0" xfId="0" applyNumberFormat="1" applyFont="1" applyFill="1" applyBorder="1" applyAlignment="1">
      <alignment horizontal="center"/>
    </xf>
    <xf numFmtId="14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/>
    <xf numFmtId="14" fontId="6" fillId="0" borderId="0" xfId="9" applyNumberFormat="1" applyFont="1" applyFill="1" applyBorder="1" applyAlignment="1">
      <alignment horizontal="center" vertical="center" wrapText="1"/>
    </xf>
    <xf numFmtId="176" fontId="6" fillId="0" borderId="0" xfId="9" applyNumberFormat="1" applyFont="1" applyFill="1" applyBorder="1" applyAlignment="1">
      <alignment horizontal="right" vertical="center" wrapText="1"/>
    </xf>
    <xf numFmtId="2" fontId="6" fillId="0" borderId="0" xfId="9" applyNumberFormat="1" applyFont="1" applyFill="1" applyBorder="1" applyAlignment="1">
      <alignment horizontal="right" vertical="center" wrapText="1"/>
    </xf>
    <xf numFmtId="177" fontId="6" fillId="0" borderId="0" xfId="9" applyNumberFormat="1" applyFont="1" applyFill="1" applyBorder="1" applyAlignment="1">
      <alignment horizontal="right" vertical="center" wrapText="1"/>
    </xf>
    <xf numFmtId="178" fontId="6" fillId="0" borderId="0" xfId="0" applyNumberFormat="1" applyFont="1" applyFill="1" applyBorder="1"/>
    <xf numFmtId="14" fontId="6" fillId="0" borderId="0" xfId="9" applyNumberFormat="1" applyFont="1" applyFill="1" applyBorder="1" applyAlignment="1">
      <alignment horizontal="center" vertical="center"/>
    </xf>
    <xf numFmtId="0" fontId="6" fillId="0" borderId="0" xfId="9" applyFont="1" applyFill="1" applyBorder="1" applyAlignment="1">
      <alignment vertical="center"/>
    </xf>
    <xf numFmtId="14" fontId="5" fillId="0" borderId="0" xfId="9" applyNumberFormat="1" applyFont="1" applyFill="1" applyBorder="1" applyAlignment="1">
      <alignment horizontal="center" vertical="center" wrapText="1"/>
    </xf>
    <xf numFmtId="0" fontId="6" fillId="0" borderId="0" xfId="9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4" fontId="6" fillId="0" borderId="0" xfId="0" applyNumberFormat="1" applyFont="1" applyFill="1" applyBorder="1" applyAlignment="1">
      <alignment horizontal="left"/>
    </xf>
    <xf numFmtId="10" fontId="6" fillId="0" borderId="0" xfId="0" applyNumberFormat="1" applyFont="1" applyFill="1" applyBorder="1" applyAlignment="1">
      <alignment horizontal="right"/>
    </xf>
    <xf numFmtId="179" fontId="6" fillId="0" borderId="0" xfId="0" applyNumberFormat="1" applyFont="1" applyFill="1" applyBorder="1"/>
    <xf numFmtId="180" fontId="6" fillId="0" borderId="0" xfId="0" applyNumberFormat="1" applyFont="1" applyFill="1" applyBorder="1"/>
    <xf numFmtId="2" fontId="6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/>
    <xf numFmtId="14" fontId="6" fillId="0" borderId="0" xfId="9" applyNumberFormat="1" applyFont="1" applyFill="1" applyBorder="1" applyAlignment="1">
      <alignment horizontal="left" vertical="center" wrapText="1"/>
    </xf>
    <xf numFmtId="14" fontId="6" fillId="0" borderId="0" xfId="0" applyNumberFormat="1" applyFont="1" applyFill="1" applyBorder="1" applyAlignment="1">
      <alignment horizontal="left" vertical="center" wrapText="1"/>
    </xf>
    <xf numFmtId="14" fontId="3" fillId="0" borderId="0" xfId="0" applyNumberFormat="1" applyFont="1" applyFill="1" applyAlignment="1"/>
    <xf numFmtId="0" fontId="9" fillId="0" borderId="0" xfId="0" applyFont="1" applyFill="1"/>
    <xf numFmtId="0" fontId="17" fillId="0" borderId="0" xfId="7" applyFont="1" applyFill="1"/>
    <xf numFmtId="0" fontId="3" fillId="0" borderId="0" xfId="0" applyFont="1" applyFill="1"/>
    <xf numFmtId="182" fontId="3" fillId="0" borderId="0" xfId="0" applyNumberFormat="1" applyFont="1" applyFill="1"/>
    <xf numFmtId="182" fontId="9" fillId="0" borderId="0" xfId="0" applyNumberFormat="1" applyFont="1" applyFill="1"/>
    <xf numFmtId="168" fontId="9" fillId="0" borderId="0" xfId="0" applyNumberFormat="1" applyFont="1" applyFill="1"/>
    <xf numFmtId="2" fontId="9" fillId="0" borderId="0" xfId="0" applyNumberFormat="1" applyFont="1" applyFill="1"/>
  </cellXfs>
  <cellStyles count="11">
    <cellStyle name="Komma" xfId="1" builtinId="3"/>
    <cellStyle name="Komma 2" xfId="4" xr:uid="{284D4962-3606-4D57-853C-D90E16F649A5}"/>
    <cellStyle name="Link" xfId="7" builtinId="8"/>
    <cellStyle name="Neutral" xfId="2" builtinId="28"/>
    <cellStyle name="Normal 2" xfId="10" xr:uid="{35E503D3-764A-4F2E-9E0E-46831444A113}"/>
    <cellStyle name="Prozent 2" xfId="5" xr:uid="{B9AAAF35-3C5A-439F-98AB-C50B175C6D5F}"/>
    <cellStyle name="Standard" xfId="0" builtinId="0"/>
    <cellStyle name="Standard 11" xfId="8" xr:uid="{4C366E50-E319-41D3-9DB6-0762CE2BAB10}"/>
    <cellStyle name="Standard 2" xfId="9" xr:uid="{6BE713D7-D304-457D-8F00-ACA7D55FF9DA}"/>
    <cellStyle name="Standard 3" xfId="3" xr:uid="{66278C7D-C032-42AC-8304-088740F0A0B5}"/>
    <cellStyle name="Standard 9" xfId="6" xr:uid="{AAD38743-000F-424D-A374-C78FD3698090}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deutsche-finanzagentur.de/de/institutionelle-investoren/primaermarkt/auktionsergebnisse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s://www.aft.gouv.fr/en/definition-scop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worldgovernmentbond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D73A2-2949-4558-9F4B-75511B3BD462}">
  <dimension ref="A2:O689"/>
  <sheetViews>
    <sheetView workbookViewId="0">
      <selection activeCell="G14" sqref="G14"/>
    </sheetView>
  </sheetViews>
  <sheetFormatPr baseColWidth="10" defaultRowHeight="14.4" x14ac:dyDescent="0.3"/>
  <cols>
    <col min="1" max="15" width="11.5546875" style="70"/>
  </cols>
  <sheetData>
    <row r="2" spans="1:15" x14ac:dyDescent="0.3">
      <c r="A2" s="70" t="s">
        <v>153</v>
      </c>
      <c r="B2" s="71" t="s">
        <v>154</v>
      </c>
    </row>
    <row r="3" spans="1:15" x14ac:dyDescent="0.3">
      <c r="B3" s="71"/>
    </row>
    <row r="4" spans="1:15" ht="55.2" x14ac:dyDescent="0.3">
      <c r="A4" s="36" t="s">
        <v>628</v>
      </c>
      <c r="B4" s="36" t="s">
        <v>417</v>
      </c>
      <c r="C4" s="36" t="s">
        <v>629</v>
      </c>
      <c r="D4" s="36" t="s">
        <v>634</v>
      </c>
      <c r="E4" s="37" t="s">
        <v>418</v>
      </c>
      <c r="F4" s="38" t="s">
        <v>644</v>
      </c>
      <c r="G4" s="39" t="s">
        <v>639</v>
      </c>
      <c r="H4" s="39" t="s">
        <v>640</v>
      </c>
      <c r="I4" s="39" t="s">
        <v>641</v>
      </c>
      <c r="J4" s="39" t="s">
        <v>642</v>
      </c>
      <c r="K4" s="36" t="s">
        <v>645</v>
      </c>
      <c r="L4" s="36" t="s">
        <v>646</v>
      </c>
      <c r="M4" s="36" t="s">
        <v>647</v>
      </c>
      <c r="N4" s="39" t="s">
        <v>643</v>
      </c>
      <c r="O4" s="36" t="s">
        <v>648</v>
      </c>
    </row>
    <row r="5" spans="1:15" x14ac:dyDescent="0.3">
      <c r="A5" s="40">
        <v>43110</v>
      </c>
      <c r="B5" s="41" t="s">
        <v>0</v>
      </c>
      <c r="C5" s="42" t="s">
        <v>1</v>
      </c>
      <c r="D5" s="43">
        <v>5.0000000000000001E-3</v>
      </c>
      <c r="E5" s="40">
        <v>46798</v>
      </c>
      <c r="F5" s="44">
        <v>5000</v>
      </c>
      <c r="G5" s="44">
        <v>4561</v>
      </c>
      <c r="H5" s="44">
        <v>1060</v>
      </c>
      <c r="I5" s="44">
        <v>3501</v>
      </c>
      <c r="J5" s="45">
        <v>4025.95</v>
      </c>
      <c r="K5" s="46">
        <v>99.6</v>
      </c>
      <c r="L5" s="46">
        <v>99.63</v>
      </c>
      <c r="M5" s="46">
        <v>0.54</v>
      </c>
      <c r="N5" s="47">
        <v>974.05</v>
      </c>
      <c r="O5" s="48">
        <v>1.132900309243781</v>
      </c>
    </row>
    <row r="6" spans="1:15" x14ac:dyDescent="0.3">
      <c r="A6" s="40">
        <v>43117</v>
      </c>
      <c r="B6" s="41" t="s">
        <v>2</v>
      </c>
      <c r="C6" s="42" t="s">
        <v>1</v>
      </c>
      <c r="D6" s="43">
        <v>1.2500000000000001E-2</v>
      </c>
      <c r="E6" s="40">
        <v>54285</v>
      </c>
      <c r="F6" s="44">
        <v>1500</v>
      </c>
      <c r="G6" s="44">
        <v>1724</v>
      </c>
      <c r="H6" s="44">
        <v>291</v>
      </c>
      <c r="I6" s="44">
        <v>1433</v>
      </c>
      <c r="J6" s="45">
        <v>1261.4000000000001</v>
      </c>
      <c r="K6" s="46">
        <v>99.17</v>
      </c>
      <c r="L6" s="46">
        <v>99.2</v>
      </c>
      <c r="M6" s="46">
        <v>1.28</v>
      </c>
      <c r="N6" s="47">
        <v>238.6</v>
      </c>
      <c r="O6" s="48">
        <v>1.3667353733946408</v>
      </c>
    </row>
    <row r="7" spans="1:15" x14ac:dyDescent="0.3">
      <c r="A7" s="40">
        <v>43123</v>
      </c>
      <c r="B7" s="41" t="s">
        <v>3</v>
      </c>
      <c r="C7" s="42" t="s">
        <v>4</v>
      </c>
      <c r="D7" s="43">
        <v>0</v>
      </c>
      <c r="E7" s="40">
        <v>43812</v>
      </c>
      <c r="F7" s="44">
        <v>5000</v>
      </c>
      <c r="G7" s="44">
        <v>4320</v>
      </c>
      <c r="H7" s="44">
        <v>1960</v>
      </c>
      <c r="I7" s="44">
        <v>2360</v>
      </c>
      <c r="J7" s="45">
        <v>4032.5</v>
      </c>
      <c r="K7" s="46">
        <v>101.14</v>
      </c>
      <c r="L7" s="46">
        <v>101.154</v>
      </c>
      <c r="M7" s="46">
        <v>-0.61</v>
      </c>
      <c r="N7" s="47">
        <v>967.5</v>
      </c>
      <c r="O7" s="48">
        <v>1.0712957222566646</v>
      </c>
    </row>
    <row r="8" spans="1:15" x14ac:dyDescent="0.3">
      <c r="A8" s="40">
        <v>43131</v>
      </c>
      <c r="B8" s="41" t="s">
        <v>5</v>
      </c>
      <c r="C8" s="42" t="s">
        <v>6</v>
      </c>
      <c r="D8" s="43">
        <v>0</v>
      </c>
      <c r="E8" s="40">
        <v>45030</v>
      </c>
      <c r="F8" s="44">
        <v>4000</v>
      </c>
      <c r="G8" s="44">
        <v>4246</v>
      </c>
      <c r="H8" s="44">
        <v>1505</v>
      </c>
      <c r="I8" s="44">
        <v>2741</v>
      </c>
      <c r="J8" s="45">
        <v>3203.95</v>
      </c>
      <c r="K8" s="46">
        <v>99.6</v>
      </c>
      <c r="L8" s="46">
        <v>99.6</v>
      </c>
      <c r="M8" s="46">
        <v>0.08</v>
      </c>
      <c r="N8" s="47">
        <v>796.05</v>
      </c>
      <c r="O8" s="48">
        <v>1.3252391579144494</v>
      </c>
    </row>
    <row r="9" spans="1:15" x14ac:dyDescent="0.3">
      <c r="A9" s="40">
        <v>43137</v>
      </c>
      <c r="B9" s="41" t="s">
        <v>7</v>
      </c>
      <c r="C9" s="42" t="s">
        <v>8</v>
      </c>
      <c r="D9" s="43">
        <v>1E-3</v>
      </c>
      <c r="E9" s="40">
        <v>46127</v>
      </c>
      <c r="F9" s="44">
        <v>1000</v>
      </c>
      <c r="G9" s="44">
        <v>1299</v>
      </c>
      <c r="H9" s="44">
        <v>646</v>
      </c>
      <c r="I9" s="44">
        <v>653</v>
      </c>
      <c r="J9" s="45">
        <v>800.5</v>
      </c>
      <c r="K9" s="46">
        <v>108.52</v>
      </c>
      <c r="L9" s="46">
        <v>108.54</v>
      </c>
      <c r="M9" s="46">
        <v>-0.9</v>
      </c>
      <c r="N9" s="47">
        <v>199.5</v>
      </c>
      <c r="O9" s="48">
        <v>1.6227357901311681</v>
      </c>
    </row>
    <row r="10" spans="1:15" x14ac:dyDescent="0.3">
      <c r="A10" s="40">
        <v>43138</v>
      </c>
      <c r="B10" s="41" t="s">
        <v>0</v>
      </c>
      <c r="C10" s="42" t="s">
        <v>1</v>
      </c>
      <c r="D10" s="43">
        <v>5.0000000000000001E-3</v>
      </c>
      <c r="E10" s="40">
        <v>46798</v>
      </c>
      <c r="F10" s="44">
        <v>3000</v>
      </c>
      <c r="G10" s="44">
        <v>3756</v>
      </c>
      <c r="H10" s="44">
        <v>1247</v>
      </c>
      <c r="I10" s="44">
        <v>2509</v>
      </c>
      <c r="J10" s="45">
        <v>2492.1999999999998</v>
      </c>
      <c r="K10" s="46">
        <v>98.16</v>
      </c>
      <c r="L10" s="46">
        <v>98.17</v>
      </c>
      <c r="M10" s="46">
        <v>0.69</v>
      </c>
      <c r="N10" s="47">
        <v>507.8</v>
      </c>
      <c r="O10" s="48">
        <v>1.507102158735254</v>
      </c>
    </row>
    <row r="11" spans="1:15" x14ac:dyDescent="0.3">
      <c r="A11" s="40">
        <v>43143</v>
      </c>
      <c r="B11" s="41" t="s">
        <v>9</v>
      </c>
      <c r="C11" s="42" t="s">
        <v>10</v>
      </c>
      <c r="D11" s="43"/>
      <c r="E11" s="40">
        <v>43327</v>
      </c>
      <c r="F11" s="44">
        <v>3000</v>
      </c>
      <c r="G11" s="44">
        <v>2530</v>
      </c>
      <c r="H11" s="44">
        <v>1560</v>
      </c>
      <c r="I11" s="44">
        <v>970</v>
      </c>
      <c r="J11" s="45">
        <v>2285</v>
      </c>
      <c r="K11" s="46">
        <v>100.318</v>
      </c>
      <c r="L11" s="46">
        <v>100.32373</v>
      </c>
      <c r="M11" s="46">
        <v>-0.63829999999999998</v>
      </c>
      <c r="N11" s="47">
        <v>715</v>
      </c>
      <c r="O11" s="48">
        <v>1.1072210065645514</v>
      </c>
    </row>
    <row r="12" spans="1:15" x14ac:dyDescent="0.3">
      <c r="A12" s="40">
        <v>43145</v>
      </c>
      <c r="B12" s="41" t="s">
        <v>11</v>
      </c>
      <c r="C12" s="42" t="s">
        <v>1</v>
      </c>
      <c r="D12" s="43">
        <v>2.5000000000000001E-2</v>
      </c>
      <c r="E12" s="40">
        <v>52782</v>
      </c>
      <c r="F12" s="44">
        <v>1500</v>
      </c>
      <c r="G12" s="44">
        <v>1939</v>
      </c>
      <c r="H12" s="44">
        <v>406</v>
      </c>
      <c r="I12" s="44">
        <v>1533</v>
      </c>
      <c r="J12" s="45">
        <v>1273.0999999999999</v>
      </c>
      <c r="K12" s="46">
        <v>125.92</v>
      </c>
      <c r="L12" s="46">
        <v>125.93</v>
      </c>
      <c r="M12" s="46">
        <v>1.33</v>
      </c>
      <c r="N12" s="47">
        <v>226.9</v>
      </c>
      <c r="O12" s="48">
        <v>1.5230539627680466</v>
      </c>
    </row>
    <row r="13" spans="1:15" x14ac:dyDescent="0.3">
      <c r="A13" s="40">
        <v>43151</v>
      </c>
      <c r="B13" s="41" t="s">
        <v>12</v>
      </c>
      <c r="C13" s="42" t="s">
        <v>4</v>
      </c>
      <c r="D13" s="43">
        <v>0</v>
      </c>
      <c r="E13" s="40">
        <v>43903</v>
      </c>
      <c r="F13" s="44">
        <v>5000</v>
      </c>
      <c r="G13" s="44">
        <v>4975</v>
      </c>
      <c r="H13" s="44">
        <v>2430</v>
      </c>
      <c r="I13" s="44">
        <v>2545</v>
      </c>
      <c r="J13" s="45">
        <v>3991</v>
      </c>
      <c r="K13" s="46">
        <v>101.06</v>
      </c>
      <c r="L13" s="46">
        <v>101.065</v>
      </c>
      <c r="M13" s="46">
        <v>-0.51</v>
      </c>
      <c r="N13" s="47">
        <v>1009</v>
      </c>
      <c r="O13" s="48">
        <v>1.2465547481834127</v>
      </c>
    </row>
    <row r="14" spans="1:15" x14ac:dyDescent="0.3">
      <c r="A14" s="40">
        <v>43159</v>
      </c>
      <c r="B14" s="41" t="s">
        <v>0</v>
      </c>
      <c r="C14" s="42" t="s">
        <v>1</v>
      </c>
      <c r="D14" s="43">
        <v>5.0000000000000001E-3</v>
      </c>
      <c r="E14" s="40">
        <v>46798</v>
      </c>
      <c r="F14" s="44">
        <v>3000</v>
      </c>
      <c r="G14" s="44">
        <v>2865</v>
      </c>
      <c r="H14" s="44">
        <v>620</v>
      </c>
      <c r="I14" s="44">
        <v>2245</v>
      </c>
      <c r="J14" s="45">
        <v>2412.75</v>
      </c>
      <c r="K14" s="46">
        <v>98.31</v>
      </c>
      <c r="L14" s="46">
        <v>98.32</v>
      </c>
      <c r="M14" s="46">
        <v>0.67</v>
      </c>
      <c r="N14" s="47">
        <v>587.25</v>
      </c>
      <c r="O14" s="48">
        <v>1.1874417158843644</v>
      </c>
    </row>
    <row r="15" spans="1:15" x14ac:dyDescent="0.3">
      <c r="A15" s="40">
        <v>43165.416666666664</v>
      </c>
      <c r="B15" s="41" t="s">
        <v>7</v>
      </c>
      <c r="C15" s="42" t="s">
        <v>8</v>
      </c>
      <c r="D15" s="43">
        <v>1E-3</v>
      </c>
      <c r="E15" s="40">
        <v>46127</v>
      </c>
      <c r="F15" s="44">
        <v>500</v>
      </c>
      <c r="G15" s="44">
        <v>993</v>
      </c>
      <c r="H15" s="44">
        <v>610</v>
      </c>
      <c r="I15" s="44">
        <v>383</v>
      </c>
      <c r="J15" s="45">
        <v>401.5</v>
      </c>
      <c r="K15" s="46">
        <v>108.14</v>
      </c>
      <c r="L15" s="46">
        <v>108.15</v>
      </c>
      <c r="M15" s="46">
        <v>-0.87</v>
      </c>
      <c r="N15" s="47">
        <v>98.5</v>
      </c>
      <c r="O15" s="48">
        <v>2.4732254047322542</v>
      </c>
    </row>
    <row r="16" spans="1:15" x14ac:dyDescent="0.3">
      <c r="A16" s="40">
        <v>43165.458333333336</v>
      </c>
      <c r="B16" s="41" t="s">
        <v>13</v>
      </c>
      <c r="C16" s="42" t="s">
        <v>8</v>
      </c>
      <c r="D16" s="43">
        <v>5.0000000000000001E-3</v>
      </c>
      <c r="E16" s="40">
        <v>47588</v>
      </c>
      <c r="F16" s="44">
        <v>500</v>
      </c>
      <c r="G16" s="44">
        <v>509</v>
      </c>
      <c r="H16" s="44">
        <v>288</v>
      </c>
      <c r="I16" s="44">
        <v>221</v>
      </c>
      <c r="J16" s="45">
        <v>389</v>
      </c>
      <c r="K16" s="46">
        <v>113.07</v>
      </c>
      <c r="L16" s="46">
        <v>113.12</v>
      </c>
      <c r="M16" s="46">
        <v>-0.55000000000000004</v>
      </c>
      <c r="N16" s="47">
        <v>111</v>
      </c>
      <c r="O16" s="48">
        <v>1.3084832904884318</v>
      </c>
    </row>
    <row r="17" spans="1:15" x14ac:dyDescent="0.3">
      <c r="A17" s="40">
        <v>43166</v>
      </c>
      <c r="B17" s="41" t="s">
        <v>5</v>
      </c>
      <c r="C17" s="42" t="s">
        <v>6</v>
      </c>
      <c r="D17" s="43">
        <v>0</v>
      </c>
      <c r="E17" s="40">
        <v>45030</v>
      </c>
      <c r="F17" s="44">
        <v>4000</v>
      </c>
      <c r="G17" s="44">
        <v>4190</v>
      </c>
      <c r="H17" s="44">
        <v>1220</v>
      </c>
      <c r="I17" s="44">
        <v>2970</v>
      </c>
      <c r="J17" s="45">
        <v>3225</v>
      </c>
      <c r="K17" s="46">
        <v>99.76</v>
      </c>
      <c r="L17" s="46">
        <v>99.77</v>
      </c>
      <c r="M17" s="46">
        <v>0.05</v>
      </c>
      <c r="N17" s="47">
        <v>775</v>
      </c>
      <c r="O17" s="48">
        <v>1.2992248062015503</v>
      </c>
    </row>
    <row r="18" spans="1:15" x14ac:dyDescent="0.3">
      <c r="A18" s="40">
        <v>43171</v>
      </c>
      <c r="B18" s="41" t="s">
        <v>9</v>
      </c>
      <c r="C18" s="42" t="s">
        <v>10</v>
      </c>
      <c r="D18" s="43"/>
      <c r="E18" s="40">
        <v>43327</v>
      </c>
      <c r="F18" s="44">
        <v>2000</v>
      </c>
      <c r="G18" s="44">
        <v>3197</v>
      </c>
      <c r="H18" s="44">
        <v>2202</v>
      </c>
      <c r="I18" s="44">
        <v>995</v>
      </c>
      <c r="J18" s="45">
        <v>1945</v>
      </c>
      <c r="K18" s="46">
        <v>100.28700000000001</v>
      </c>
      <c r="L18" s="46">
        <v>100.28936</v>
      </c>
      <c r="M18" s="46">
        <v>-0.67449999999999999</v>
      </c>
      <c r="N18" s="47">
        <v>55</v>
      </c>
      <c r="O18" s="48">
        <v>1.6437017994858611</v>
      </c>
    </row>
    <row r="19" spans="1:15" x14ac:dyDescent="0.3">
      <c r="A19" s="40">
        <v>43173</v>
      </c>
      <c r="B19" s="41" t="s">
        <v>2</v>
      </c>
      <c r="C19" s="42" t="s">
        <v>1</v>
      </c>
      <c r="D19" s="43">
        <v>1.2500000000000001E-2</v>
      </c>
      <c r="E19" s="40">
        <v>54285</v>
      </c>
      <c r="F19" s="44">
        <v>1500</v>
      </c>
      <c r="G19" s="44">
        <v>1281</v>
      </c>
      <c r="H19" s="44">
        <v>202</v>
      </c>
      <c r="I19" s="44">
        <v>1079</v>
      </c>
      <c r="J19" s="45">
        <v>1211</v>
      </c>
      <c r="K19" s="46">
        <v>99.35</v>
      </c>
      <c r="L19" s="46">
        <v>99.39</v>
      </c>
      <c r="M19" s="46">
        <v>1.27</v>
      </c>
      <c r="N19" s="47">
        <v>289</v>
      </c>
      <c r="O19" s="48">
        <v>1.0578034682080926</v>
      </c>
    </row>
    <row r="20" spans="1:15" x14ac:dyDescent="0.3">
      <c r="A20" s="40">
        <v>43179</v>
      </c>
      <c r="B20" s="41" t="s">
        <v>12</v>
      </c>
      <c r="C20" s="42" t="s">
        <v>4</v>
      </c>
      <c r="D20" s="43">
        <v>0</v>
      </c>
      <c r="E20" s="40">
        <v>43903</v>
      </c>
      <c r="F20" s="44">
        <v>4000</v>
      </c>
      <c r="G20" s="44">
        <v>4575</v>
      </c>
      <c r="H20" s="44">
        <v>2575</v>
      </c>
      <c r="I20" s="44">
        <v>2000</v>
      </c>
      <c r="J20" s="45">
        <v>3240</v>
      </c>
      <c r="K20" s="46">
        <v>101.18</v>
      </c>
      <c r="L20" s="46">
        <v>101.184</v>
      </c>
      <c r="M20" s="46">
        <v>-0.59</v>
      </c>
      <c r="N20" s="47">
        <v>760</v>
      </c>
      <c r="O20" s="48">
        <v>1.412037037037037</v>
      </c>
    </row>
    <row r="21" spans="1:15" x14ac:dyDescent="0.3">
      <c r="A21" s="40">
        <v>43180</v>
      </c>
      <c r="B21" s="41" t="s">
        <v>0</v>
      </c>
      <c r="C21" s="42" t="s">
        <v>1</v>
      </c>
      <c r="D21" s="43">
        <v>5.0000000000000001E-3</v>
      </c>
      <c r="E21" s="40">
        <v>46798</v>
      </c>
      <c r="F21" s="44">
        <v>3000</v>
      </c>
      <c r="G21" s="44">
        <v>3127</v>
      </c>
      <c r="H21" s="44">
        <v>1182</v>
      </c>
      <c r="I21" s="44">
        <v>1945</v>
      </c>
      <c r="J21" s="45">
        <v>2446.5</v>
      </c>
      <c r="K21" s="46">
        <v>99.08</v>
      </c>
      <c r="L21" s="46">
        <v>99.08</v>
      </c>
      <c r="M21" s="46">
        <v>0.6</v>
      </c>
      <c r="N21" s="47">
        <v>553.5</v>
      </c>
      <c r="O21" s="48">
        <v>1.2781524627018188</v>
      </c>
    </row>
    <row r="22" spans="1:15" x14ac:dyDescent="0.3">
      <c r="A22" s="40">
        <v>43194</v>
      </c>
      <c r="B22" s="41" t="s">
        <v>5</v>
      </c>
      <c r="C22" s="42" t="s">
        <v>6</v>
      </c>
      <c r="D22" s="43">
        <v>0</v>
      </c>
      <c r="E22" s="40">
        <v>45030</v>
      </c>
      <c r="F22" s="44">
        <v>3000</v>
      </c>
      <c r="G22" s="44">
        <v>4073</v>
      </c>
      <c r="H22" s="44">
        <v>1855</v>
      </c>
      <c r="I22" s="44">
        <v>2218</v>
      </c>
      <c r="J22" s="45">
        <v>2457.6</v>
      </c>
      <c r="K22" s="46">
        <v>100.5</v>
      </c>
      <c r="L22" s="46">
        <v>100.5</v>
      </c>
      <c r="M22" s="46">
        <v>-0.1</v>
      </c>
      <c r="N22" s="47">
        <v>542.4</v>
      </c>
      <c r="O22" s="48">
        <v>1.6573079427083335</v>
      </c>
    </row>
    <row r="23" spans="1:15" x14ac:dyDescent="0.3">
      <c r="A23" s="40">
        <v>43199</v>
      </c>
      <c r="B23" s="41" t="s">
        <v>14</v>
      </c>
      <c r="C23" s="42" t="s">
        <v>10</v>
      </c>
      <c r="D23" s="43"/>
      <c r="E23" s="40">
        <v>43383</v>
      </c>
      <c r="F23" s="44">
        <v>3000</v>
      </c>
      <c r="G23" s="44">
        <v>4785</v>
      </c>
      <c r="H23" s="44">
        <v>3540</v>
      </c>
      <c r="I23" s="44">
        <v>1245</v>
      </c>
      <c r="J23" s="45">
        <v>2745</v>
      </c>
      <c r="K23" s="46">
        <v>100.336</v>
      </c>
      <c r="L23" s="46">
        <v>100.33665000000001</v>
      </c>
      <c r="M23" s="46">
        <v>-0.66369999999999996</v>
      </c>
      <c r="N23" s="47">
        <v>255</v>
      </c>
      <c r="O23" s="48">
        <v>1.7431693989071038</v>
      </c>
    </row>
    <row r="24" spans="1:15" x14ac:dyDescent="0.3">
      <c r="A24" s="40">
        <v>43200</v>
      </c>
      <c r="B24" s="41" t="s">
        <v>7</v>
      </c>
      <c r="C24" s="42" t="s">
        <v>8</v>
      </c>
      <c r="D24" s="43">
        <v>1E-3</v>
      </c>
      <c r="E24" s="40">
        <v>46127</v>
      </c>
      <c r="F24" s="44">
        <v>500</v>
      </c>
      <c r="G24" s="44">
        <v>681</v>
      </c>
      <c r="H24" s="44">
        <v>375</v>
      </c>
      <c r="I24" s="44">
        <v>306</v>
      </c>
      <c r="J24" s="45">
        <v>407</v>
      </c>
      <c r="K24" s="46">
        <v>110.15</v>
      </c>
      <c r="L24" s="46">
        <v>110.16</v>
      </c>
      <c r="M24" s="46">
        <v>-1.1100000000000001</v>
      </c>
      <c r="N24" s="47">
        <v>93</v>
      </c>
      <c r="O24" s="48">
        <v>1.6732186732186731</v>
      </c>
    </row>
    <row r="25" spans="1:15" x14ac:dyDescent="0.3">
      <c r="A25" s="40">
        <v>43201</v>
      </c>
      <c r="B25" s="41" t="s">
        <v>15</v>
      </c>
      <c r="C25" s="42" t="s">
        <v>1</v>
      </c>
      <c r="D25" s="43">
        <v>2.5000000000000001E-2</v>
      </c>
      <c r="E25" s="40">
        <v>53554</v>
      </c>
      <c r="F25" s="44">
        <v>1500</v>
      </c>
      <c r="G25" s="44">
        <v>1073</v>
      </c>
      <c r="H25" s="44">
        <v>261</v>
      </c>
      <c r="I25" s="44">
        <v>812</v>
      </c>
      <c r="J25" s="45">
        <v>1043</v>
      </c>
      <c r="K25" s="46">
        <v>133.21</v>
      </c>
      <c r="L25" s="46">
        <v>133.25</v>
      </c>
      <c r="M25" s="46">
        <v>1.1200000000000001</v>
      </c>
      <c r="N25" s="47">
        <v>457</v>
      </c>
      <c r="O25" s="48">
        <v>1.0287631831255992</v>
      </c>
    </row>
    <row r="26" spans="1:15" x14ac:dyDescent="0.3">
      <c r="A26" s="40">
        <v>43208</v>
      </c>
      <c r="B26" s="41" t="s">
        <v>0</v>
      </c>
      <c r="C26" s="42" t="s">
        <v>1</v>
      </c>
      <c r="D26" s="43">
        <v>5.0000000000000001E-3</v>
      </c>
      <c r="E26" s="40">
        <v>46798</v>
      </c>
      <c r="F26" s="44">
        <v>3000</v>
      </c>
      <c r="G26" s="44">
        <v>3492</v>
      </c>
      <c r="H26" s="44">
        <v>844</v>
      </c>
      <c r="I26" s="44">
        <v>2648</v>
      </c>
      <c r="J26" s="45">
        <v>2455.8000000000002</v>
      </c>
      <c r="K26" s="46">
        <v>99.94</v>
      </c>
      <c r="L26" s="46">
        <v>99.94</v>
      </c>
      <c r="M26" s="46">
        <v>0.51</v>
      </c>
      <c r="N26" s="47">
        <v>544.20000000000005</v>
      </c>
      <c r="O26" s="48">
        <v>1.4219398973857804</v>
      </c>
    </row>
    <row r="27" spans="1:15" x14ac:dyDescent="0.3">
      <c r="A27" s="40">
        <v>43214</v>
      </c>
      <c r="B27" s="41" t="s">
        <v>12</v>
      </c>
      <c r="C27" s="42" t="s">
        <v>4</v>
      </c>
      <c r="D27" s="43">
        <v>0</v>
      </c>
      <c r="E27" s="40">
        <v>43903</v>
      </c>
      <c r="F27" s="44">
        <v>4000</v>
      </c>
      <c r="G27" s="44">
        <v>8373</v>
      </c>
      <c r="H27" s="44">
        <v>6380</v>
      </c>
      <c r="I27" s="44">
        <v>1993</v>
      </c>
      <c r="J27" s="45">
        <v>3198</v>
      </c>
      <c r="K27" s="46">
        <v>101.05500000000001</v>
      </c>
      <c r="L27" s="46">
        <v>101.056</v>
      </c>
      <c r="M27" s="46">
        <v>-0.56000000000000005</v>
      </c>
      <c r="N27" s="47">
        <v>802</v>
      </c>
      <c r="O27" s="48">
        <v>2.6181988742964353</v>
      </c>
    </row>
    <row r="28" spans="1:15" x14ac:dyDescent="0.3">
      <c r="A28" s="40">
        <v>43222</v>
      </c>
      <c r="B28" s="41" t="s">
        <v>5</v>
      </c>
      <c r="C28" s="42" t="s">
        <v>6</v>
      </c>
      <c r="D28" s="43">
        <v>0</v>
      </c>
      <c r="E28" s="40">
        <v>45030</v>
      </c>
      <c r="F28" s="44">
        <v>3000</v>
      </c>
      <c r="G28" s="44">
        <v>3099</v>
      </c>
      <c r="H28" s="44">
        <v>923</v>
      </c>
      <c r="I28" s="44">
        <v>2176</v>
      </c>
      <c r="J28" s="45">
        <v>2476</v>
      </c>
      <c r="K28" s="46">
        <v>100.21</v>
      </c>
      <c r="L28" s="46">
        <v>100.22</v>
      </c>
      <c r="M28" s="46">
        <v>-0.04</v>
      </c>
      <c r="N28" s="47">
        <v>524</v>
      </c>
      <c r="O28" s="48">
        <v>1.2516155088852989</v>
      </c>
    </row>
    <row r="29" spans="1:15" x14ac:dyDescent="0.3">
      <c r="A29" s="40">
        <v>43228.416666666664</v>
      </c>
      <c r="B29" s="41" t="s">
        <v>13</v>
      </c>
      <c r="C29" s="42" t="s">
        <v>8</v>
      </c>
      <c r="D29" s="43">
        <v>5.0000000000000001E-3</v>
      </c>
      <c r="E29" s="40">
        <v>47588</v>
      </c>
      <c r="F29" s="44">
        <v>500</v>
      </c>
      <c r="G29" s="44">
        <v>790</v>
      </c>
      <c r="H29" s="44">
        <v>350</v>
      </c>
      <c r="I29" s="44">
        <v>440</v>
      </c>
      <c r="J29" s="45">
        <v>407</v>
      </c>
      <c r="K29" s="46">
        <v>115.92</v>
      </c>
      <c r="L29" s="46">
        <v>115.92</v>
      </c>
      <c r="M29" s="46">
        <v>-0.77</v>
      </c>
      <c r="N29" s="47">
        <v>93</v>
      </c>
      <c r="O29" s="48">
        <v>1.941031941031941</v>
      </c>
    </row>
    <row r="30" spans="1:15" x14ac:dyDescent="0.3">
      <c r="A30" s="40">
        <v>43228.458333333336</v>
      </c>
      <c r="B30" s="41" t="s">
        <v>16</v>
      </c>
      <c r="C30" s="42" t="s">
        <v>8</v>
      </c>
      <c r="D30" s="43">
        <v>1E-3</v>
      </c>
      <c r="E30" s="40">
        <v>53432</v>
      </c>
      <c r="F30" s="44">
        <v>250</v>
      </c>
      <c r="G30" s="44">
        <v>338</v>
      </c>
      <c r="H30" s="44">
        <v>169</v>
      </c>
      <c r="I30" s="44">
        <v>169</v>
      </c>
      <c r="J30" s="45">
        <v>200</v>
      </c>
      <c r="K30" s="46">
        <v>116.81</v>
      </c>
      <c r="L30" s="46">
        <v>116.84</v>
      </c>
      <c r="M30" s="46">
        <v>-0.46</v>
      </c>
      <c r="N30" s="47">
        <v>50</v>
      </c>
      <c r="O30" s="48">
        <v>1.69</v>
      </c>
    </row>
    <row r="31" spans="1:15" x14ac:dyDescent="0.3">
      <c r="A31" s="40">
        <v>43229</v>
      </c>
      <c r="B31" s="41" t="s">
        <v>2</v>
      </c>
      <c r="C31" s="42" t="s">
        <v>1</v>
      </c>
      <c r="D31" s="43">
        <v>1.2500000000000001E-2</v>
      </c>
      <c r="E31" s="40">
        <v>54285</v>
      </c>
      <c r="F31" s="44">
        <v>1500</v>
      </c>
      <c r="G31" s="44">
        <v>1059</v>
      </c>
      <c r="H31" s="44">
        <v>237</v>
      </c>
      <c r="I31" s="44">
        <v>822</v>
      </c>
      <c r="J31" s="45">
        <v>1008</v>
      </c>
      <c r="K31" s="46">
        <v>99.65</v>
      </c>
      <c r="L31" s="46">
        <v>99.69</v>
      </c>
      <c r="M31" s="46">
        <v>1.26</v>
      </c>
      <c r="N31" s="47">
        <v>492</v>
      </c>
      <c r="O31" s="48">
        <v>1.0505952380952381</v>
      </c>
    </row>
    <row r="32" spans="1:15" x14ac:dyDescent="0.3">
      <c r="A32" s="40">
        <v>43234</v>
      </c>
      <c r="B32" s="41" t="s">
        <v>14</v>
      </c>
      <c r="C32" s="42" t="s">
        <v>10</v>
      </c>
      <c r="D32" s="43"/>
      <c r="E32" s="40">
        <v>43383</v>
      </c>
      <c r="F32" s="44">
        <v>2000</v>
      </c>
      <c r="G32" s="44">
        <v>2985</v>
      </c>
      <c r="H32" s="44">
        <v>2145</v>
      </c>
      <c r="I32" s="44">
        <v>840</v>
      </c>
      <c r="J32" s="45">
        <v>1990</v>
      </c>
      <c r="K32" s="46">
        <v>100.252</v>
      </c>
      <c r="L32" s="46">
        <v>100.25209</v>
      </c>
      <c r="M32" s="46">
        <v>-0.61580000000000001</v>
      </c>
      <c r="N32" s="47">
        <v>10</v>
      </c>
      <c r="O32" s="48">
        <v>1.5</v>
      </c>
    </row>
    <row r="33" spans="1:15" x14ac:dyDescent="0.3">
      <c r="A33" s="40">
        <v>43236</v>
      </c>
      <c r="B33" s="41" t="s">
        <v>0</v>
      </c>
      <c r="C33" s="42" t="s">
        <v>1</v>
      </c>
      <c r="D33" s="43">
        <v>5.0000000000000001E-3</v>
      </c>
      <c r="E33" s="40">
        <v>46798</v>
      </c>
      <c r="F33" s="44">
        <v>2000</v>
      </c>
      <c r="G33" s="44">
        <v>4416</v>
      </c>
      <c r="H33" s="44">
        <v>1347</v>
      </c>
      <c r="I33" s="44">
        <v>3069</v>
      </c>
      <c r="J33" s="45">
        <v>1589.6</v>
      </c>
      <c r="K33" s="46">
        <v>98.88</v>
      </c>
      <c r="L33" s="46">
        <v>98.88</v>
      </c>
      <c r="M33" s="46">
        <v>0.62</v>
      </c>
      <c r="N33" s="47">
        <v>410.4</v>
      </c>
      <c r="O33" s="48">
        <v>2.7780573729240063</v>
      </c>
    </row>
    <row r="34" spans="1:15" x14ac:dyDescent="0.3">
      <c r="A34" s="40">
        <v>43243</v>
      </c>
      <c r="B34" s="41" t="s">
        <v>17</v>
      </c>
      <c r="C34" s="42" t="s">
        <v>4</v>
      </c>
      <c r="D34" s="43">
        <v>0</v>
      </c>
      <c r="E34" s="40">
        <v>43994</v>
      </c>
      <c r="F34" s="44">
        <v>5000</v>
      </c>
      <c r="G34" s="44">
        <v>3941</v>
      </c>
      <c r="H34" s="44">
        <v>1911</v>
      </c>
      <c r="I34" s="44">
        <v>2030</v>
      </c>
      <c r="J34" s="45">
        <v>3856</v>
      </c>
      <c r="K34" s="46">
        <v>101.19</v>
      </c>
      <c r="L34" s="46">
        <v>101.19799999999999</v>
      </c>
      <c r="M34" s="46">
        <v>-0.57999999999999996</v>
      </c>
      <c r="N34" s="47">
        <v>1144</v>
      </c>
      <c r="O34" s="48">
        <v>1.0220435684647302</v>
      </c>
    </row>
    <row r="35" spans="1:15" x14ac:dyDescent="0.3">
      <c r="A35" s="40">
        <v>43248</v>
      </c>
      <c r="B35" s="41" t="s">
        <v>9</v>
      </c>
      <c r="C35" s="42" t="s">
        <v>10</v>
      </c>
      <c r="D35" s="43"/>
      <c r="E35" s="40">
        <v>43327</v>
      </c>
      <c r="F35" s="44">
        <v>2000</v>
      </c>
      <c r="G35" s="44">
        <v>2575</v>
      </c>
      <c r="H35" s="44">
        <v>1775</v>
      </c>
      <c r="I35" s="44">
        <v>800</v>
      </c>
      <c r="J35" s="45">
        <v>950</v>
      </c>
      <c r="K35" s="46">
        <v>100.1285</v>
      </c>
      <c r="L35" s="46">
        <v>100.12949999999999</v>
      </c>
      <c r="M35" s="46">
        <v>-0.60470000000000002</v>
      </c>
      <c r="N35" s="47">
        <v>1050</v>
      </c>
      <c r="O35" s="48">
        <v>2.7105263157894739</v>
      </c>
    </row>
    <row r="36" spans="1:15" x14ac:dyDescent="0.3">
      <c r="A36" s="40">
        <v>43256.416666666664</v>
      </c>
      <c r="B36" s="41" t="s">
        <v>13</v>
      </c>
      <c r="C36" s="42" t="s">
        <v>8</v>
      </c>
      <c r="D36" s="43">
        <v>5.0000000000000001E-3</v>
      </c>
      <c r="E36" s="40">
        <v>47588</v>
      </c>
      <c r="F36" s="44">
        <v>500</v>
      </c>
      <c r="G36" s="44">
        <v>774</v>
      </c>
      <c r="H36" s="44">
        <v>425</v>
      </c>
      <c r="I36" s="44">
        <v>349</v>
      </c>
      <c r="J36" s="45">
        <v>409.2</v>
      </c>
      <c r="K36" s="46">
        <v>117.68</v>
      </c>
      <c r="L36" s="46">
        <v>117.68</v>
      </c>
      <c r="M36" s="46">
        <v>-0.91</v>
      </c>
      <c r="N36" s="47">
        <v>90.8</v>
      </c>
      <c r="O36" s="48">
        <v>1.8914956011730206</v>
      </c>
    </row>
    <row r="37" spans="1:15" x14ac:dyDescent="0.3">
      <c r="A37" s="40">
        <v>43256.458333333336</v>
      </c>
      <c r="B37" s="41" t="s">
        <v>16</v>
      </c>
      <c r="C37" s="42" t="s">
        <v>8</v>
      </c>
      <c r="D37" s="43">
        <v>1E-3</v>
      </c>
      <c r="E37" s="40">
        <v>53432</v>
      </c>
      <c r="F37" s="44">
        <v>250</v>
      </c>
      <c r="G37" s="44">
        <v>300</v>
      </c>
      <c r="H37" s="44">
        <v>157</v>
      </c>
      <c r="I37" s="44">
        <v>143</v>
      </c>
      <c r="J37" s="45">
        <v>194</v>
      </c>
      <c r="K37" s="46">
        <v>121.53</v>
      </c>
      <c r="L37" s="46">
        <v>121.6</v>
      </c>
      <c r="M37" s="46">
        <v>-0.61</v>
      </c>
      <c r="N37" s="47">
        <v>56</v>
      </c>
      <c r="O37" s="48">
        <v>1.5463917525773196</v>
      </c>
    </row>
    <row r="38" spans="1:15" x14ac:dyDescent="0.3">
      <c r="A38" s="40">
        <v>43257</v>
      </c>
      <c r="B38" s="41" t="s">
        <v>5</v>
      </c>
      <c r="C38" s="42" t="s">
        <v>6</v>
      </c>
      <c r="D38" s="43">
        <v>0</v>
      </c>
      <c r="E38" s="40">
        <v>45030</v>
      </c>
      <c r="F38" s="44">
        <v>2000</v>
      </c>
      <c r="G38" s="44">
        <v>2552</v>
      </c>
      <c r="H38" s="44">
        <v>322</v>
      </c>
      <c r="I38" s="44">
        <v>2230</v>
      </c>
      <c r="J38" s="45">
        <v>1601.5</v>
      </c>
      <c r="K38" s="46">
        <v>100.9</v>
      </c>
      <c r="L38" s="46">
        <v>100.92</v>
      </c>
      <c r="M38" s="46">
        <v>-0.19</v>
      </c>
      <c r="N38" s="47">
        <v>398.5</v>
      </c>
      <c r="O38" s="48">
        <v>1.5935060880424603</v>
      </c>
    </row>
    <row r="39" spans="1:15" x14ac:dyDescent="0.3">
      <c r="A39" s="40">
        <v>43262</v>
      </c>
      <c r="B39" s="41" t="s">
        <v>18</v>
      </c>
      <c r="C39" s="42" t="s">
        <v>10</v>
      </c>
      <c r="D39" s="43"/>
      <c r="E39" s="40">
        <v>43439</v>
      </c>
      <c r="F39" s="44">
        <v>3000</v>
      </c>
      <c r="G39" s="44">
        <v>4840</v>
      </c>
      <c r="H39" s="44">
        <v>3545</v>
      </c>
      <c r="I39" s="44">
        <v>1295</v>
      </c>
      <c r="J39" s="45">
        <v>2875</v>
      </c>
      <c r="K39" s="46">
        <v>100.3</v>
      </c>
      <c r="L39" s="46">
        <v>100.30065</v>
      </c>
      <c r="M39" s="46">
        <v>-0.61660000000000004</v>
      </c>
      <c r="N39" s="47">
        <v>125</v>
      </c>
      <c r="O39" s="48">
        <v>1.6834782608695653</v>
      </c>
    </row>
    <row r="40" spans="1:15" x14ac:dyDescent="0.3">
      <c r="A40" s="40">
        <v>43264</v>
      </c>
      <c r="B40" s="41" t="s">
        <v>0</v>
      </c>
      <c r="C40" s="42" t="s">
        <v>1</v>
      </c>
      <c r="D40" s="43">
        <v>5.0000000000000001E-3</v>
      </c>
      <c r="E40" s="40">
        <v>46798</v>
      </c>
      <c r="F40" s="44">
        <v>2000</v>
      </c>
      <c r="G40" s="44">
        <v>1665</v>
      </c>
      <c r="H40" s="44">
        <v>334</v>
      </c>
      <c r="I40" s="44">
        <v>1331</v>
      </c>
      <c r="J40" s="45">
        <v>1535</v>
      </c>
      <c r="K40" s="46">
        <v>100.15</v>
      </c>
      <c r="L40" s="46">
        <v>100.17</v>
      </c>
      <c r="M40" s="46">
        <v>0.48</v>
      </c>
      <c r="N40" s="47">
        <v>465</v>
      </c>
      <c r="O40" s="48">
        <v>1.0846905537459284</v>
      </c>
    </row>
    <row r="41" spans="1:15" x14ac:dyDescent="0.3">
      <c r="A41" s="40">
        <v>43270</v>
      </c>
      <c r="B41" s="41" t="s">
        <v>17</v>
      </c>
      <c r="C41" s="42" t="s">
        <v>4</v>
      </c>
      <c r="D41" s="43">
        <v>0</v>
      </c>
      <c r="E41" s="40">
        <v>43994</v>
      </c>
      <c r="F41" s="44">
        <v>4000</v>
      </c>
      <c r="G41" s="44">
        <v>3718</v>
      </c>
      <c r="H41" s="44">
        <v>1743</v>
      </c>
      <c r="I41" s="44">
        <v>1975</v>
      </c>
      <c r="J41" s="45">
        <v>3218</v>
      </c>
      <c r="K41" s="46">
        <v>101.255</v>
      </c>
      <c r="L41" s="46">
        <v>101.26600000000001</v>
      </c>
      <c r="M41" s="46">
        <v>-0.63</v>
      </c>
      <c r="N41" s="47">
        <v>782</v>
      </c>
      <c r="O41" s="48">
        <v>1.1553760099440646</v>
      </c>
    </row>
    <row r="42" spans="1:15" x14ac:dyDescent="0.3">
      <c r="A42" s="40">
        <v>43271</v>
      </c>
      <c r="B42" s="41" t="s">
        <v>11</v>
      </c>
      <c r="C42" s="42" t="s">
        <v>1</v>
      </c>
      <c r="D42" s="43">
        <v>2.5000000000000001E-2</v>
      </c>
      <c r="E42" s="40">
        <v>52782</v>
      </c>
      <c r="F42" s="44">
        <v>1500</v>
      </c>
      <c r="G42" s="44">
        <v>1233</v>
      </c>
      <c r="H42" s="44">
        <v>365</v>
      </c>
      <c r="I42" s="44">
        <v>868</v>
      </c>
      <c r="J42" s="45">
        <v>1011</v>
      </c>
      <c r="K42" s="46">
        <v>132.59</v>
      </c>
      <c r="L42" s="46">
        <v>132.63999999999999</v>
      </c>
      <c r="M42" s="46">
        <v>1.06</v>
      </c>
      <c r="N42" s="47">
        <v>489</v>
      </c>
      <c r="O42" s="48">
        <v>1.2195845697329377</v>
      </c>
    </row>
    <row r="43" spans="1:15" x14ac:dyDescent="0.3">
      <c r="A43" s="40">
        <v>43290</v>
      </c>
      <c r="B43" s="41" t="s">
        <v>18</v>
      </c>
      <c r="C43" s="42" t="s">
        <v>10</v>
      </c>
      <c r="D43" s="43"/>
      <c r="E43" s="40">
        <v>43439</v>
      </c>
      <c r="F43" s="44">
        <v>2000</v>
      </c>
      <c r="G43" s="44">
        <v>2820</v>
      </c>
      <c r="H43" s="44">
        <v>1665</v>
      </c>
      <c r="I43" s="44">
        <v>1155</v>
      </c>
      <c r="J43" s="45">
        <v>1560</v>
      </c>
      <c r="K43" s="46">
        <v>100.253</v>
      </c>
      <c r="L43" s="46">
        <v>100.25375</v>
      </c>
      <c r="M43" s="46">
        <v>-0.61990000000000001</v>
      </c>
      <c r="N43" s="47">
        <v>440</v>
      </c>
      <c r="O43" s="48">
        <v>1.8076923076923077</v>
      </c>
    </row>
    <row r="44" spans="1:15" x14ac:dyDescent="0.3">
      <c r="A44" s="40">
        <v>43291.416666666664</v>
      </c>
      <c r="B44" s="41" t="s">
        <v>13</v>
      </c>
      <c r="C44" s="42" t="s">
        <v>8</v>
      </c>
      <c r="D44" s="43">
        <v>5.0000000000000001E-3</v>
      </c>
      <c r="E44" s="40">
        <v>47588</v>
      </c>
      <c r="F44" s="44">
        <v>500</v>
      </c>
      <c r="G44" s="44">
        <v>700</v>
      </c>
      <c r="H44" s="44">
        <v>425</v>
      </c>
      <c r="I44" s="44">
        <v>275</v>
      </c>
      <c r="J44" s="45">
        <v>399.5</v>
      </c>
      <c r="K44" s="46">
        <v>118.72</v>
      </c>
      <c r="L44" s="46">
        <v>118.76</v>
      </c>
      <c r="M44" s="46">
        <v>-1</v>
      </c>
      <c r="N44" s="47">
        <v>100.5</v>
      </c>
      <c r="O44" s="48">
        <v>1.7521902377972465</v>
      </c>
    </row>
    <row r="45" spans="1:15" x14ac:dyDescent="0.3">
      <c r="A45" s="40">
        <v>43291.458333333336</v>
      </c>
      <c r="B45" s="41" t="s">
        <v>16</v>
      </c>
      <c r="C45" s="42" t="s">
        <v>8</v>
      </c>
      <c r="D45" s="43">
        <v>1E-3</v>
      </c>
      <c r="E45" s="40">
        <v>53432</v>
      </c>
      <c r="F45" s="44">
        <v>250</v>
      </c>
      <c r="G45" s="44">
        <v>350</v>
      </c>
      <c r="H45" s="44">
        <v>219</v>
      </c>
      <c r="I45" s="44">
        <v>131</v>
      </c>
      <c r="J45" s="45">
        <v>190</v>
      </c>
      <c r="K45" s="46">
        <v>124</v>
      </c>
      <c r="L45" s="46">
        <v>124.04</v>
      </c>
      <c r="M45" s="46">
        <v>-0.68</v>
      </c>
      <c r="N45" s="47">
        <v>60</v>
      </c>
      <c r="O45" s="48">
        <v>1.8421052631578947</v>
      </c>
    </row>
    <row r="46" spans="1:15" x14ac:dyDescent="0.3">
      <c r="A46" s="40">
        <v>43292</v>
      </c>
      <c r="B46" s="41" t="s">
        <v>19</v>
      </c>
      <c r="C46" s="42" t="s">
        <v>1</v>
      </c>
      <c r="D46" s="43">
        <v>2.5000000000000001E-3</v>
      </c>
      <c r="E46" s="40">
        <v>46980</v>
      </c>
      <c r="F46" s="44">
        <v>4000</v>
      </c>
      <c r="G46" s="44">
        <v>5185</v>
      </c>
      <c r="H46" s="44">
        <v>2234</v>
      </c>
      <c r="I46" s="44">
        <v>2951</v>
      </c>
      <c r="J46" s="45">
        <v>3188.25</v>
      </c>
      <c r="K46" s="46">
        <v>98.89</v>
      </c>
      <c r="L46" s="46">
        <v>98.9</v>
      </c>
      <c r="M46" s="46">
        <v>0.36</v>
      </c>
      <c r="N46" s="47">
        <v>811.75</v>
      </c>
      <c r="O46" s="48">
        <v>1.6262840116051125</v>
      </c>
    </row>
    <row r="47" spans="1:15" x14ac:dyDescent="0.3">
      <c r="A47" s="40">
        <v>43298</v>
      </c>
      <c r="B47" s="41" t="s">
        <v>17</v>
      </c>
      <c r="C47" s="42" t="s">
        <v>4</v>
      </c>
      <c r="D47" s="43">
        <v>0</v>
      </c>
      <c r="E47" s="40">
        <v>43994</v>
      </c>
      <c r="F47" s="44">
        <v>3000</v>
      </c>
      <c r="G47" s="44">
        <v>5922</v>
      </c>
      <c r="H47" s="44">
        <v>3409</v>
      </c>
      <c r="I47" s="44">
        <v>2513</v>
      </c>
      <c r="J47" s="45">
        <v>2403.5500000000002</v>
      </c>
      <c r="K47" s="46">
        <v>101.2</v>
      </c>
      <c r="L47" s="46">
        <v>101.20099999999999</v>
      </c>
      <c r="M47" s="46">
        <v>-0.63</v>
      </c>
      <c r="N47" s="47">
        <v>596.45000000000005</v>
      </c>
      <c r="O47" s="48">
        <v>2.4638555470033907</v>
      </c>
    </row>
    <row r="48" spans="1:15" x14ac:dyDescent="0.3">
      <c r="A48" s="40">
        <v>43299</v>
      </c>
      <c r="B48" s="41" t="s">
        <v>2</v>
      </c>
      <c r="C48" s="42" t="s">
        <v>1</v>
      </c>
      <c r="D48" s="43">
        <v>1.2500000000000001E-2</v>
      </c>
      <c r="E48" s="40">
        <v>54285</v>
      </c>
      <c r="F48" s="44">
        <v>1000</v>
      </c>
      <c r="G48" s="44">
        <v>1395</v>
      </c>
      <c r="H48" s="44">
        <v>492</v>
      </c>
      <c r="I48" s="44">
        <v>903</v>
      </c>
      <c r="J48" s="45">
        <v>822.4</v>
      </c>
      <c r="K48" s="46">
        <v>105.98</v>
      </c>
      <c r="L48" s="46">
        <v>105.98</v>
      </c>
      <c r="M48" s="46">
        <v>1.02</v>
      </c>
      <c r="N48" s="47">
        <v>177.6</v>
      </c>
      <c r="O48" s="48">
        <v>1.6962548638132295</v>
      </c>
    </row>
    <row r="49" spans="1:15" x14ac:dyDescent="0.3">
      <c r="A49" s="40">
        <v>43304</v>
      </c>
      <c r="B49" s="41" t="s">
        <v>14</v>
      </c>
      <c r="C49" s="42" t="s">
        <v>10</v>
      </c>
      <c r="D49" s="43"/>
      <c r="E49" s="40">
        <v>43383</v>
      </c>
      <c r="F49" s="44">
        <v>2000</v>
      </c>
      <c r="G49" s="44">
        <v>2204</v>
      </c>
      <c r="H49" s="44">
        <v>1117</v>
      </c>
      <c r="I49" s="44">
        <v>1087</v>
      </c>
      <c r="J49" s="45">
        <v>1874</v>
      </c>
      <c r="K49" s="46">
        <v>100.128</v>
      </c>
      <c r="L49" s="46">
        <v>100.12902</v>
      </c>
      <c r="M49" s="46">
        <v>-0.60240000000000005</v>
      </c>
      <c r="N49" s="47">
        <v>126</v>
      </c>
      <c r="O49" s="48">
        <v>1.176093916755603</v>
      </c>
    </row>
    <row r="50" spans="1:15" x14ac:dyDescent="0.3">
      <c r="A50" s="40">
        <v>43306</v>
      </c>
      <c r="B50" s="41" t="s">
        <v>20</v>
      </c>
      <c r="C50" s="42" t="s">
        <v>6</v>
      </c>
      <c r="D50" s="43">
        <v>0</v>
      </c>
      <c r="E50" s="40">
        <v>45212</v>
      </c>
      <c r="F50" s="44">
        <v>4000</v>
      </c>
      <c r="G50" s="44">
        <v>3636</v>
      </c>
      <c r="H50" s="44">
        <v>1881</v>
      </c>
      <c r="I50" s="44">
        <v>1755</v>
      </c>
      <c r="J50" s="45">
        <v>3201</v>
      </c>
      <c r="K50" s="46">
        <v>100.94</v>
      </c>
      <c r="L50" s="46">
        <v>100.97</v>
      </c>
      <c r="M50" s="46">
        <v>-0.18</v>
      </c>
      <c r="N50" s="47">
        <v>799</v>
      </c>
      <c r="O50" s="48">
        <v>1.1358950328022492</v>
      </c>
    </row>
    <row r="51" spans="1:15" x14ac:dyDescent="0.3">
      <c r="A51" s="40">
        <v>43313</v>
      </c>
      <c r="B51" s="41" t="s">
        <v>19</v>
      </c>
      <c r="C51" s="42" t="s">
        <v>1</v>
      </c>
      <c r="D51" s="43">
        <v>2.5000000000000001E-3</v>
      </c>
      <c r="E51" s="40">
        <v>46980</v>
      </c>
      <c r="F51" s="44">
        <v>3000</v>
      </c>
      <c r="G51" s="44">
        <v>4259</v>
      </c>
      <c r="H51" s="44">
        <v>1280</v>
      </c>
      <c r="I51" s="44">
        <v>2979</v>
      </c>
      <c r="J51" s="45">
        <v>2373.4499999999998</v>
      </c>
      <c r="K51" s="46">
        <v>97.84</v>
      </c>
      <c r="L51" s="46">
        <v>97.84</v>
      </c>
      <c r="M51" s="46">
        <v>0.47</v>
      </c>
      <c r="N51" s="47">
        <v>626.54999999999995</v>
      </c>
      <c r="O51" s="48">
        <v>1.7944342623606988</v>
      </c>
    </row>
    <row r="52" spans="1:15" x14ac:dyDescent="0.3">
      <c r="A52" s="40">
        <v>43325</v>
      </c>
      <c r="B52" s="41" t="s">
        <v>21</v>
      </c>
      <c r="C52" s="42" t="s">
        <v>10</v>
      </c>
      <c r="D52" s="43"/>
      <c r="E52" s="40">
        <v>43509</v>
      </c>
      <c r="F52" s="44">
        <v>3000</v>
      </c>
      <c r="G52" s="44">
        <v>3670</v>
      </c>
      <c r="H52" s="44">
        <v>2645</v>
      </c>
      <c r="I52" s="44">
        <v>1025</v>
      </c>
      <c r="J52" s="45">
        <v>2075</v>
      </c>
      <c r="K52" s="46">
        <v>100.31699999999999</v>
      </c>
      <c r="L52" s="46">
        <v>100.32035999999999</v>
      </c>
      <c r="M52" s="46">
        <v>-0.63170000000000004</v>
      </c>
      <c r="N52" s="47">
        <v>925</v>
      </c>
      <c r="O52" s="48">
        <v>1.7686746987951807</v>
      </c>
    </row>
    <row r="53" spans="1:15" x14ac:dyDescent="0.3">
      <c r="A53" s="40">
        <v>43327</v>
      </c>
      <c r="B53" s="41" t="s">
        <v>15</v>
      </c>
      <c r="C53" s="42" t="s">
        <v>1</v>
      </c>
      <c r="D53" s="43">
        <v>2.5000000000000001E-2</v>
      </c>
      <c r="E53" s="40">
        <v>53554</v>
      </c>
      <c r="F53" s="44">
        <v>1000</v>
      </c>
      <c r="G53" s="44">
        <v>1335</v>
      </c>
      <c r="H53" s="44">
        <v>336</v>
      </c>
      <c r="I53" s="44">
        <v>999</v>
      </c>
      <c r="J53" s="45">
        <v>839.25</v>
      </c>
      <c r="K53" s="46">
        <v>138.12</v>
      </c>
      <c r="L53" s="46">
        <v>138.12</v>
      </c>
      <c r="M53" s="46">
        <v>0.94</v>
      </c>
      <c r="N53" s="47">
        <v>160.75</v>
      </c>
      <c r="O53" s="48">
        <v>1.5907059874888294</v>
      </c>
    </row>
    <row r="54" spans="1:15" x14ac:dyDescent="0.3">
      <c r="A54" s="40">
        <v>43333</v>
      </c>
      <c r="B54" s="41" t="s">
        <v>22</v>
      </c>
      <c r="C54" s="42" t="s">
        <v>4</v>
      </c>
      <c r="D54" s="43">
        <v>0</v>
      </c>
      <c r="E54" s="40">
        <v>44085</v>
      </c>
      <c r="F54" s="44">
        <v>4000</v>
      </c>
      <c r="G54" s="44">
        <v>5073</v>
      </c>
      <c r="H54" s="44">
        <v>2800</v>
      </c>
      <c r="I54" s="44">
        <v>2273</v>
      </c>
      <c r="J54" s="45">
        <v>3185.75</v>
      </c>
      <c r="K54" s="46">
        <v>101.26</v>
      </c>
      <c r="L54" s="46">
        <v>101.265</v>
      </c>
      <c r="M54" s="46">
        <v>-0.61</v>
      </c>
      <c r="N54" s="47">
        <v>814.25</v>
      </c>
      <c r="O54" s="48">
        <v>1.5924036726045672</v>
      </c>
    </row>
    <row r="55" spans="1:15" x14ac:dyDescent="0.3">
      <c r="A55" s="40">
        <v>43334</v>
      </c>
      <c r="B55" s="41" t="s">
        <v>19</v>
      </c>
      <c r="C55" s="42" t="s">
        <v>1</v>
      </c>
      <c r="D55" s="43">
        <v>2.5000000000000001E-3</v>
      </c>
      <c r="E55" s="40">
        <v>46980</v>
      </c>
      <c r="F55" s="44">
        <v>3000</v>
      </c>
      <c r="G55" s="44">
        <v>2987</v>
      </c>
      <c r="H55" s="44">
        <v>972</v>
      </c>
      <c r="I55" s="44">
        <v>2015</v>
      </c>
      <c r="J55" s="45">
        <v>2423.75</v>
      </c>
      <c r="K55" s="46">
        <v>99.21</v>
      </c>
      <c r="L55" s="46">
        <v>99.22</v>
      </c>
      <c r="M55" s="46">
        <v>0.33</v>
      </c>
      <c r="N55" s="47">
        <v>576.25</v>
      </c>
      <c r="O55" s="48">
        <v>1.2323878287777206</v>
      </c>
    </row>
    <row r="56" spans="1:15" x14ac:dyDescent="0.3">
      <c r="A56" s="40">
        <v>43341</v>
      </c>
      <c r="B56" s="41" t="s">
        <v>20</v>
      </c>
      <c r="C56" s="42" t="s">
        <v>6</v>
      </c>
      <c r="D56" s="43">
        <v>0</v>
      </c>
      <c r="E56" s="40">
        <v>45212</v>
      </c>
      <c r="F56" s="44">
        <v>3000</v>
      </c>
      <c r="G56" s="44">
        <v>5009</v>
      </c>
      <c r="H56" s="44">
        <v>2333</v>
      </c>
      <c r="I56" s="44">
        <v>2676</v>
      </c>
      <c r="J56" s="45">
        <v>2504.6</v>
      </c>
      <c r="K56" s="46">
        <v>100.95</v>
      </c>
      <c r="L56" s="46">
        <v>100.95</v>
      </c>
      <c r="M56" s="46">
        <v>-0.18</v>
      </c>
      <c r="N56" s="47">
        <v>495.4</v>
      </c>
      <c r="O56" s="48">
        <v>1.9999201469296495</v>
      </c>
    </row>
    <row r="57" spans="1:15" x14ac:dyDescent="0.3">
      <c r="A57" s="40">
        <v>43347.416666666664</v>
      </c>
      <c r="B57" s="41" t="s">
        <v>13</v>
      </c>
      <c r="C57" s="42" t="s">
        <v>8</v>
      </c>
      <c r="D57" s="43">
        <v>5.0000000000000001E-3</v>
      </c>
      <c r="E57" s="40">
        <v>47588</v>
      </c>
      <c r="F57" s="44">
        <v>550</v>
      </c>
      <c r="G57" s="44">
        <v>631</v>
      </c>
      <c r="H57" s="44">
        <v>270</v>
      </c>
      <c r="I57" s="44">
        <v>361</v>
      </c>
      <c r="J57" s="45">
        <v>453.8</v>
      </c>
      <c r="K57" s="46">
        <v>118.1</v>
      </c>
      <c r="L57" s="46">
        <v>118.12</v>
      </c>
      <c r="M57" s="46">
        <v>-0.97</v>
      </c>
      <c r="N57" s="47">
        <v>96.2</v>
      </c>
      <c r="O57" s="48">
        <v>1.390480387836051</v>
      </c>
    </row>
    <row r="58" spans="1:15" x14ac:dyDescent="0.3">
      <c r="A58" s="40">
        <v>43347.458333333336</v>
      </c>
      <c r="B58" s="41" t="s">
        <v>16</v>
      </c>
      <c r="C58" s="42" t="s">
        <v>8</v>
      </c>
      <c r="D58" s="43">
        <v>1E-3</v>
      </c>
      <c r="E58" s="40">
        <v>53432</v>
      </c>
      <c r="F58" s="44">
        <v>200</v>
      </c>
      <c r="G58" s="44">
        <v>174</v>
      </c>
      <c r="H58" s="44">
        <v>105</v>
      </c>
      <c r="I58" s="44">
        <v>69</v>
      </c>
      <c r="J58" s="45">
        <v>154</v>
      </c>
      <c r="K58" s="46">
        <v>123.35</v>
      </c>
      <c r="L58" s="46">
        <v>123.43</v>
      </c>
      <c r="M58" s="46">
        <v>-0.67</v>
      </c>
      <c r="N58" s="47">
        <v>46</v>
      </c>
      <c r="O58" s="48">
        <v>1.1000000000000001</v>
      </c>
    </row>
    <row r="59" spans="1:15" x14ac:dyDescent="0.3">
      <c r="A59" s="40">
        <v>43353</v>
      </c>
      <c r="B59" s="41" t="s">
        <v>21</v>
      </c>
      <c r="C59" s="42" t="s">
        <v>10</v>
      </c>
      <c r="D59" s="43"/>
      <c r="E59" s="40">
        <v>43509</v>
      </c>
      <c r="F59" s="44">
        <v>2000</v>
      </c>
      <c r="G59" s="44">
        <v>3432</v>
      </c>
      <c r="H59" s="44">
        <v>2190</v>
      </c>
      <c r="I59" s="44">
        <v>1242</v>
      </c>
      <c r="J59" s="45">
        <v>1572</v>
      </c>
      <c r="K59" s="46">
        <v>100.265</v>
      </c>
      <c r="L59" s="46">
        <v>100.26613999999999</v>
      </c>
      <c r="M59" s="46">
        <v>-0.62050000000000005</v>
      </c>
      <c r="N59" s="47">
        <v>428</v>
      </c>
      <c r="O59" s="48">
        <v>2.1832061068702289</v>
      </c>
    </row>
    <row r="60" spans="1:15" x14ac:dyDescent="0.3">
      <c r="A60" s="40">
        <v>43355</v>
      </c>
      <c r="B60" s="41" t="s">
        <v>2</v>
      </c>
      <c r="C60" s="42" t="s">
        <v>1</v>
      </c>
      <c r="D60" s="43">
        <v>1.2500000000000001E-2</v>
      </c>
      <c r="E60" s="40">
        <v>54285</v>
      </c>
      <c r="F60" s="44">
        <v>1000</v>
      </c>
      <c r="G60" s="44">
        <v>1544</v>
      </c>
      <c r="H60" s="44">
        <v>188</v>
      </c>
      <c r="I60" s="44">
        <v>1356</v>
      </c>
      <c r="J60" s="45">
        <v>768</v>
      </c>
      <c r="K60" s="46">
        <v>103.75</v>
      </c>
      <c r="L60" s="46">
        <v>103.77</v>
      </c>
      <c r="M60" s="46">
        <v>1.1000000000000001</v>
      </c>
      <c r="N60" s="47">
        <v>232</v>
      </c>
      <c r="O60" s="48">
        <v>2.0104166666666665</v>
      </c>
    </row>
    <row r="61" spans="1:15" x14ac:dyDescent="0.3">
      <c r="A61" s="40">
        <v>43361</v>
      </c>
      <c r="B61" s="41" t="s">
        <v>22</v>
      </c>
      <c r="C61" s="42" t="s">
        <v>4</v>
      </c>
      <c r="D61" s="43">
        <v>0</v>
      </c>
      <c r="E61" s="40">
        <v>44085</v>
      </c>
      <c r="F61" s="44">
        <v>4000</v>
      </c>
      <c r="G61" s="44">
        <v>7515</v>
      </c>
      <c r="H61" s="44">
        <v>4575</v>
      </c>
      <c r="I61" s="44">
        <v>2940</v>
      </c>
      <c r="J61" s="45">
        <v>3102</v>
      </c>
      <c r="K61" s="46">
        <v>101.065</v>
      </c>
      <c r="L61" s="46">
        <v>101.066</v>
      </c>
      <c r="M61" s="46">
        <v>-0.54</v>
      </c>
      <c r="N61" s="47">
        <v>898</v>
      </c>
      <c r="O61" s="48">
        <v>2.4226305609284333</v>
      </c>
    </row>
    <row r="62" spans="1:15" x14ac:dyDescent="0.3">
      <c r="A62" s="40">
        <v>43362</v>
      </c>
      <c r="B62" s="41" t="s">
        <v>19</v>
      </c>
      <c r="C62" s="42" t="s">
        <v>1</v>
      </c>
      <c r="D62" s="43">
        <v>2.5000000000000001E-3</v>
      </c>
      <c r="E62" s="40">
        <v>46980</v>
      </c>
      <c r="F62" s="44">
        <v>3000</v>
      </c>
      <c r="G62" s="44">
        <v>6181</v>
      </c>
      <c r="H62" s="44">
        <v>2380</v>
      </c>
      <c r="I62" s="44">
        <v>3801</v>
      </c>
      <c r="J62" s="45">
        <v>2426.4</v>
      </c>
      <c r="K62" s="46">
        <v>97.71</v>
      </c>
      <c r="L62" s="46">
        <v>97.71</v>
      </c>
      <c r="M62" s="46">
        <v>0.49</v>
      </c>
      <c r="N62" s="47">
        <v>573.6</v>
      </c>
      <c r="O62" s="48">
        <v>2.5473953181668314</v>
      </c>
    </row>
    <row r="63" spans="1:15" x14ac:dyDescent="0.3">
      <c r="A63" s="40">
        <v>43367</v>
      </c>
      <c r="B63" s="41" t="s">
        <v>18</v>
      </c>
      <c r="C63" s="42" t="s">
        <v>10</v>
      </c>
      <c r="D63" s="43"/>
      <c r="E63" s="40">
        <v>43439</v>
      </c>
      <c r="F63" s="44">
        <v>2000</v>
      </c>
      <c r="G63" s="44">
        <v>2898</v>
      </c>
      <c r="H63" s="44">
        <v>1933</v>
      </c>
      <c r="I63" s="44">
        <v>965</v>
      </c>
      <c r="J63" s="45">
        <v>1390</v>
      </c>
      <c r="K63" s="46">
        <v>100.11499999999999</v>
      </c>
      <c r="L63" s="46">
        <v>100.11546</v>
      </c>
      <c r="M63" s="46">
        <v>-0.59309999999999996</v>
      </c>
      <c r="N63" s="47">
        <v>610</v>
      </c>
      <c r="O63" s="48">
        <v>2.0848920863309353</v>
      </c>
    </row>
    <row r="64" spans="1:15" x14ac:dyDescent="0.3">
      <c r="A64" s="40">
        <v>43369</v>
      </c>
      <c r="B64" s="41" t="s">
        <v>20</v>
      </c>
      <c r="C64" s="42" t="s">
        <v>6</v>
      </c>
      <c r="D64" s="43">
        <v>0</v>
      </c>
      <c r="E64" s="40">
        <v>45212</v>
      </c>
      <c r="F64" s="44">
        <v>3000</v>
      </c>
      <c r="G64" s="44">
        <v>4639</v>
      </c>
      <c r="H64" s="44">
        <v>2040</v>
      </c>
      <c r="I64" s="44">
        <v>2599</v>
      </c>
      <c r="J64" s="45">
        <v>2424.25</v>
      </c>
      <c r="K64" s="46">
        <v>100.19</v>
      </c>
      <c r="L64" s="46">
        <v>100.19</v>
      </c>
      <c r="M64" s="46">
        <v>-0.04</v>
      </c>
      <c r="N64" s="47">
        <v>575.75</v>
      </c>
      <c r="O64" s="48">
        <v>1.9135815200577497</v>
      </c>
    </row>
    <row r="65" spans="1:15" x14ac:dyDescent="0.3">
      <c r="A65" s="40">
        <v>43381</v>
      </c>
      <c r="B65" s="41" t="s">
        <v>23</v>
      </c>
      <c r="C65" s="42" t="s">
        <v>10</v>
      </c>
      <c r="D65" s="43"/>
      <c r="E65" s="40">
        <v>43565</v>
      </c>
      <c r="F65" s="44">
        <v>3000</v>
      </c>
      <c r="G65" s="44">
        <v>3060</v>
      </c>
      <c r="H65" s="44">
        <v>1725</v>
      </c>
      <c r="I65" s="44">
        <v>1335</v>
      </c>
      <c r="J65" s="45">
        <v>2435</v>
      </c>
      <c r="K65" s="46">
        <v>100.315</v>
      </c>
      <c r="L65" s="46">
        <v>100.31811</v>
      </c>
      <c r="M65" s="46">
        <v>-0.62719999999999998</v>
      </c>
      <c r="N65" s="47">
        <v>565</v>
      </c>
      <c r="O65" s="48">
        <v>1.2566735112936345</v>
      </c>
    </row>
    <row r="66" spans="1:15" x14ac:dyDescent="0.3">
      <c r="A66" s="40">
        <v>43382</v>
      </c>
      <c r="B66" s="41" t="s">
        <v>7</v>
      </c>
      <c r="C66" s="42" t="s">
        <v>8</v>
      </c>
      <c r="D66" s="43">
        <v>1E-3</v>
      </c>
      <c r="E66" s="40">
        <v>46127</v>
      </c>
      <c r="F66" s="44">
        <v>500</v>
      </c>
      <c r="G66" s="44">
        <v>1070</v>
      </c>
      <c r="H66" s="44">
        <v>660</v>
      </c>
      <c r="I66" s="44">
        <v>410</v>
      </c>
      <c r="J66" s="45">
        <v>399</v>
      </c>
      <c r="K66" s="46">
        <v>109.63</v>
      </c>
      <c r="L66" s="46">
        <v>109.64</v>
      </c>
      <c r="M66" s="46">
        <v>-1.1200000000000001</v>
      </c>
      <c r="N66" s="47">
        <v>101</v>
      </c>
      <c r="O66" s="48">
        <v>2.681704260651629</v>
      </c>
    </row>
    <row r="67" spans="1:15" x14ac:dyDescent="0.3">
      <c r="A67" s="40">
        <v>43383</v>
      </c>
      <c r="B67" s="41" t="s">
        <v>19</v>
      </c>
      <c r="C67" s="42" t="s">
        <v>1</v>
      </c>
      <c r="D67" s="43">
        <v>2.5000000000000001E-3</v>
      </c>
      <c r="E67" s="40">
        <v>46980</v>
      </c>
      <c r="F67" s="44">
        <v>3000</v>
      </c>
      <c r="G67" s="44">
        <v>2719</v>
      </c>
      <c r="H67" s="44">
        <v>880</v>
      </c>
      <c r="I67" s="44">
        <v>1839</v>
      </c>
      <c r="J67" s="45">
        <v>2409</v>
      </c>
      <c r="K67" s="46">
        <v>97.09</v>
      </c>
      <c r="L67" s="46">
        <v>97.1</v>
      </c>
      <c r="M67" s="46">
        <v>0.55000000000000004</v>
      </c>
      <c r="N67" s="47">
        <v>591</v>
      </c>
      <c r="O67" s="48">
        <v>1.1286841012868409</v>
      </c>
    </row>
    <row r="68" spans="1:15" x14ac:dyDescent="0.3">
      <c r="A68" s="40">
        <v>43389</v>
      </c>
      <c r="B68" s="41" t="s">
        <v>22</v>
      </c>
      <c r="C68" s="42" t="s">
        <v>4</v>
      </c>
      <c r="D68" s="43">
        <v>0</v>
      </c>
      <c r="E68" s="40">
        <v>44085</v>
      </c>
      <c r="F68" s="44">
        <v>4000</v>
      </c>
      <c r="G68" s="44">
        <v>7234</v>
      </c>
      <c r="H68" s="44">
        <v>4462</v>
      </c>
      <c r="I68" s="44">
        <v>2772</v>
      </c>
      <c r="J68" s="45">
        <v>3028.8</v>
      </c>
      <c r="K68" s="46">
        <v>101.075</v>
      </c>
      <c r="L68" s="46">
        <v>101.077</v>
      </c>
      <c r="M68" s="46">
        <v>-0.56000000000000005</v>
      </c>
      <c r="N68" s="47">
        <v>971.2</v>
      </c>
      <c r="O68" s="48">
        <v>2.388404648705758</v>
      </c>
    </row>
    <row r="69" spans="1:15" x14ac:dyDescent="0.3">
      <c r="A69" s="40">
        <v>43390</v>
      </c>
      <c r="B69" s="41" t="s">
        <v>11</v>
      </c>
      <c r="C69" s="42" t="s">
        <v>1</v>
      </c>
      <c r="D69" s="43">
        <v>2.5000000000000001E-2</v>
      </c>
      <c r="E69" s="40">
        <v>52782</v>
      </c>
      <c r="F69" s="44">
        <v>1500</v>
      </c>
      <c r="G69" s="44">
        <v>1587</v>
      </c>
      <c r="H69" s="44">
        <v>381</v>
      </c>
      <c r="I69" s="44">
        <v>1206</v>
      </c>
      <c r="J69" s="45">
        <v>1154.8</v>
      </c>
      <c r="K69" s="46">
        <v>132.83000000000001</v>
      </c>
      <c r="L69" s="46">
        <v>132.86000000000001</v>
      </c>
      <c r="M69" s="46">
        <v>1.04</v>
      </c>
      <c r="N69" s="47">
        <v>345.2</v>
      </c>
      <c r="O69" s="48">
        <v>1.3742639418081053</v>
      </c>
    </row>
    <row r="70" spans="1:15" x14ac:dyDescent="0.3">
      <c r="A70" s="40">
        <v>43397</v>
      </c>
      <c r="B70" s="41" t="s">
        <v>20</v>
      </c>
      <c r="C70" s="42" t="s">
        <v>6</v>
      </c>
      <c r="D70" s="43">
        <v>0</v>
      </c>
      <c r="E70" s="40">
        <v>45212</v>
      </c>
      <c r="F70" s="44">
        <v>3000</v>
      </c>
      <c r="G70" s="44">
        <v>2975</v>
      </c>
      <c r="H70" s="44">
        <v>883</v>
      </c>
      <c r="I70" s="44">
        <v>2092</v>
      </c>
      <c r="J70" s="45">
        <v>2425.25</v>
      </c>
      <c r="K70" s="46">
        <v>100.91</v>
      </c>
      <c r="L70" s="46">
        <v>100.92</v>
      </c>
      <c r="M70" s="46">
        <v>-0.18</v>
      </c>
      <c r="N70" s="47">
        <v>574.75</v>
      </c>
      <c r="O70" s="48">
        <v>1.226677662096691</v>
      </c>
    </row>
    <row r="71" spans="1:15" x14ac:dyDescent="0.3">
      <c r="A71" s="40">
        <v>43411</v>
      </c>
      <c r="B71" s="41" t="s">
        <v>19</v>
      </c>
      <c r="C71" s="42" t="s">
        <v>1</v>
      </c>
      <c r="D71" s="43">
        <v>2.5000000000000001E-3</v>
      </c>
      <c r="E71" s="40">
        <v>46980</v>
      </c>
      <c r="F71" s="44">
        <v>3000</v>
      </c>
      <c r="G71" s="44">
        <v>3377</v>
      </c>
      <c r="H71" s="44">
        <v>1421</v>
      </c>
      <c r="I71" s="44">
        <v>1956</v>
      </c>
      <c r="J71" s="45">
        <v>2396.8000000000002</v>
      </c>
      <c r="K71" s="46">
        <v>98.32</v>
      </c>
      <c r="L71" s="46">
        <v>98.33</v>
      </c>
      <c r="M71" s="46">
        <v>0.42</v>
      </c>
      <c r="N71" s="47">
        <v>603.20000000000005</v>
      </c>
      <c r="O71" s="48">
        <v>1.4089619492656875</v>
      </c>
    </row>
    <row r="72" spans="1:15" x14ac:dyDescent="0.3">
      <c r="A72" s="40">
        <v>43416</v>
      </c>
      <c r="B72" s="41" t="s">
        <v>23</v>
      </c>
      <c r="C72" s="42" t="s">
        <v>10</v>
      </c>
      <c r="D72" s="43"/>
      <c r="E72" s="40">
        <v>43565</v>
      </c>
      <c r="F72" s="44">
        <v>2000</v>
      </c>
      <c r="G72" s="44">
        <v>2565</v>
      </c>
      <c r="H72" s="44">
        <v>1305</v>
      </c>
      <c r="I72" s="44">
        <v>1260</v>
      </c>
      <c r="J72" s="45">
        <v>1830</v>
      </c>
      <c r="K72" s="46">
        <v>100.2784</v>
      </c>
      <c r="L72" s="46">
        <v>100.27933</v>
      </c>
      <c r="M72" s="46">
        <v>-0.68220000000000003</v>
      </c>
      <c r="N72" s="47">
        <v>170</v>
      </c>
      <c r="O72" s="48">
        <v>1.401639344262295</v>
      </c>
    </row>
    <row r="73" spans="1:15" x14ac:dyDescent="0.3">
      <c r="A73" s="40">
        <v>43417</v>
      </c>
      <c r="B73" s="41" t="s">
        <v>24</v>
      </c>
      <c r="C73" s="42" t="s">
        <v>4</v>
      </c>
      <c r="D73" s="43">
        <v>0</v>
      </c>
      <c r="E73" s="40">
        <v>44176</v>
      </c>
      <c r="F73" s="44">
        <v>4000</v>
      </c>
      <c r="G73" s="44">
        <v>5909</v>
      </c>
      <c r="H73" s="44">
        <v>1940</v>
      </c>
      <c r="I73" s="44">
        <v>3969</v>
      </c>
      <c r="J73" s="45">
        <v>3146.4</v>
      </c>
      <c r="K73" s="46">
        <v>101.215</v>
      </c>
      <c r="L73" s="46">
        <v>101.218</v>
      </c>
      <c r="M73" s="46">
        <v>-0.57999999999999996</v>
      </c>
      <c r="N73" s="47">
        <v>853.6</v>
      </c>
      <c r="O73" s="48">
        <v>1.8780193236714975</v>
      </c>
    </row>
    <row r="74" spans="1:15" x14ac:dyDescent="0.3">
      <c r="A74" s="40">
        <v>43418</v>
      </c>
      <c r="B74" s="41" t="s">
        <v>2</v>
      </c>
      <c r="C74" s="42" t="s">
        <v>1</v>
      </c>
      <c r="D74" s="43">
        <v>1.2500000000000001E-2</v>
      </c>
      <c r="E74" s="40">
        <v>54285</v>
      </c>
      <c r="F74" s="44">
        <v>1500</v>
      </c>
      <c r="G74" s="44">
        <v>1373</v>
      </c>
      <c r="H74" s="44">
        <v>403</v>
      </c>
      <c r="I74" s="44">
        <v>970</v>
      </c>
      <c r="J74" s="45">
        <v>1185</v>
      </c>
      <c r="K74" s="46">
        <v>105.23</v>
      </c>
      <c r="L74" s="46">
        <v>105.26</v>
      </c>
      <c r="M74" s="46">
        <v>1.04</v>
      </c>
      <c r="N74" s="47">
        <v>315</v>
      </c>
      <c r="O74" s="48">
        <v>1.158649789029536</v>
      </c>
    </row>
    <row r="75" spans="1:15" x14ac:dyDescent="0.3">
      <c r="A75" s="40">
        <v>43425</v>
      </c>
      <c r="B75" s="41" t="s">
        <v>20</v>
      </c>
      <c r="C75" s="42" t="s">
        <v>6</v>
      </c>
      <c r="D75" s="43">
        <v>0</v>
      </c>
      <c r="E75" s="40">
        <v>45212</v>
      </c>
      <c r="F75" s="44">
        <v>3000</v>
      </c>
      <c r="G75" s="44">
        <v>3767</v>
      </c>
      <c r="H75" s="44">
        <v>1675</v>
      </c>
      <c r="I75" s="44">
        <v>2092</v>
      </c>
      <c r="J75" s="45">
        <v>2447.4</v>
      </c>
      <c r="K75" s="46">
        <v>101.08</v>
      </c>
      <c r="L75" s="46">
        <v>101.08</v>
      </c>
      <c r="M75" s="46">
        <v>-0.22</v>
      </c>
      <c r="N75" s="47">
        <v>552.6</v>
      </c>
      <c r="O75" s="48">
        <v>1.5391844406308735</v>
      </c>
    </row>
    <row r="76" spans="1:15" x14ac:dyDescent="0.3">
      <c r="A76" s="40">
        <v>43430</v>
      </c>
      <c r="B76" s="41" t="s">
        <v>21</v>
      </c>
      <c r="C76" s="42" t="s">
        <v>10</v>
      </c>
      <c r="D76" s="43"/>
      <c r="E76" s="40">
        <v>43509</v>
      </c>
      <c r="F76" s="44">
        <v>2000</v>
      </c>
      <c r="G76" s="44">
        <v>3811</v>
      </c>
      <c r="H76" s="44">
        <v>1830</v>
      </c>
      <c r="I76" s="44">
        <v>1981</v>
      </c>
      <c r="J76" s="45">
        <v>1699.55</v>
      </c>
      <c r="K76" s="46">
        <v>100.1671</v>
      </c>
      <c r="L76" s="46">
        <v>100.1683</v>
      </c>
      <c r="M76" s="46">
        <v>-0.78549999999999998</v>
      </c>
      <c r="N76" s="47">
        <v>300.45</v>
      </c>
      <c r="O76" s="48">
        <v>2.2423582713071109</v>
      </c>
    </row>
    <row r="77" spans="1:15" x14ac:dyDescent="0.3">
      <c r="A77" s="40">
        <v>43432</v>
      </c>
      <c r="B77" s="41" t="s">
        <v>19</v>
      </c>
      <c r="C77" s="42" t="s">
        <v>1</v>
      </c>
      <c r="D77" s="43">
        <v>2.5000000000000001E-3</v>
      </c>
      <c r="E77" s="40">
        <v>46980</v>
      </c>
      <c r="F77" s="44">
        <v>2000</v>
      </c>
      <c r="G77" s="44">
        <v>2763</v>
      </c>
      <c r="H77" s="44">
        <v>1305</v>
      </c>
      <c r="I77" s="44">
        <v>1458</v>
      </c>
      <c r="J77" s="45">
        <v>1683</v>
      </c>
      <c r="K77" s="46">
        <v>99.18</v>
      </c>
      <c r="L77" s="46">
        <v>99.18</v>
      </c>
      <c r="M77" s="46">
        <v>0.34</v>
      </c>
      <c r="N77" s="47">
        <v>317</v>
      </c>
      <c r="O77" s="48">
        <v>1.641711229946524</v>
      </c>
    </row>
    <row r="78" spans="1:15" x14ac:dyDescent="0.3">
      <c r="A78" s="40">
        <v>43437</v>
      </c>
      <c r="B78" s="41" t="s">
        <v>25</v>
      </c>
      <c r="C78" s="42" t="s">
        <v>10</v>
      </c>
      <c r="D78" s="43"/>
      <c r="E78" s="40">
        <v>43635</v>
      </c>
      <c r="F78" s="44">
        <v>2000</v>
      </c>
      <c r="G78" s="44">
        <v>3117</v>
      </c>
      <c r="H78" s="44">
        <v>1700</v>
      </c>
      <c r="I78" s="44">
        <v>1417</v>
      </c>
      <c r="J78" s="45">
        <v>1932</v>
      </c>
      <c r="K78" s="46">
        <v>100.358</v>
      </c>
      <c r="L78" s="46">
        <v>100.35892</v>
      </c>
      <c r="M78" s="46">
        <v>-0.65690000000000004</v>
      </c>
      <c r="N78" s="47">
        <v>68</v>
      </c>
      <c r="O78" s="48">
        <v>1.6133540372670807</v>
      </c>
    </row>
    <row r="79" spans="1:15" x14ac:dyDescent="0.3">
      <c r="A79" s="40">
        <v>43445</v>
      </c>
      <c r="B79" s="41" t="s">
        <v>24</v>
      </c>
      <c r="C79" s="42" t="s">
        <v>4</v>
      </c>
      <c r="D79" s="43">
        <v>0</v>
      </c>
      <c r="E79" s="40">
        <v>44176</v>
      </c>
      <c r="F79" s="44">
        <v>3000</v>
      </c>
      <c r="G79" s="44">
        <v>4562</v>
      </c>
      <c r="H79" s="44">
        <v>2250</v>
      </c>
      <c r="I79" s="44">
        <v>2312</v>
      </c>
      <c r="J79" s="45">
        <v>2410.4</v>
      </c>
      <c r="K79" s="46">
        <v>101.16500000000001</v>
      </c>
      <c r="L79" s="46">
        <v>101.16500000000001</v>
      </c>
      <c r="M79" s="46">
        <v>-0.57999999999999996</v>
      </c>
      <c r="N79" s="47">
        <v>589.6</v>
      </c>
      <c r="O79" s="48">
        <v>1.8926319283106539</v>
      </c>
    </row>
    <row r="80" spans="1:15" x14ac:dyDescent="0.3">
      <c r="A80" s="40">
        <v>43473</v>
      </c>
      <c r="B80" s="41" t="s">
        <v>13</v>
      </c>
      <c r="C80" s="42" t="s">
        <v>8</v>
      </c>
      <c r="D80" s="43">
        <v>5.0000000000000001E-3</v>
      </c>
      <c r="E80" s="40">
        <v>47588</v>
      </c>
      <c r="F80" s="44">
        <v>500</v>
      </c>
      <c r="G80" s="44">
        <v>750</v>
      </c>
      <c r="H80" s="44">
        <v>380</v>
      </c>
      <c r="I80" s="44">
        <v>370</v>
      </c>
      <c r="J80" s="45">
        <v>398</v>
      </c>
      <c r="K80" s="46">
        <v>115.73</v>
      </c>
      <c r="L80" s="46">
        <v>115.74</v>
      </c>
      <c r="M80" s="46">
        <v>-0.83</v>
      </c>
      <c r="N80" s="47">
        <v>102</v>
      </c>
      <c r="O80" s="48">
        <v>1.9</v>
      </c>
    </row>
    <row r="81" spans="1:15" x14ac:dyDescent="0.3">
      <c r="A81" s="40">
        <v>43474</v>
      </c>
      <c r="B81" s="41" t="s">
        <v>26</v>
      </c>
      <c r="C81" s="42" t="s">
        <v>1</v>
      </c>
      <c r="D81" s="43">
        <v>2.5000000000000001E-3</v>
      </c>
      <c r="E81" s="40">
        <v>47164</v>
      </c>
      <c r="F81" s="44">
        <v>4000</v>
      </c>
      <c r="G81" s="44">
        <v>5137</v>
      </c>
      <c r="H81" s="44">
        <v>1672</v>
      </c>
      <c r="I81" s="44">
        <v>3465</v>
      </c>
      <c r="J81" s="45">
        <v>3178.75</v>
      </c>
      <c r="K81" s="46">
        <v>99.56</v>
      </c>
      <c r="L81" s="46">
        <v>99.57</v>
      </c>
      <c r="M81" s="46">
        <v>0.28999999999999998</v>
      </c>
      <c r="N81" s="47">
        <v>821.25</v>
      </c>
      <c r="O81" s="48">
        <v>1.6</v>
      </c>
    </row>
    <row r="82" spans="1:15" x14ac:dyDescent="0.3">
      <c r="A82" s="40">
        <v>43479</v>
      </c>
      <c r="B82" s="41" t="s">
        <v>25</v>
      </c>
      <c r="C82" s="42" t="s">
        <v>10</v>
      </c>
      <c r="D82" s="43"/>
      <c r="E82" s="40">
        <v>43635</v>
      </c>
      <c r="F82" s="44">
        <v>3000</v>
      </c>
      <c r="G82" s="44">
        <v>2101</v>
      </c>
      <c r="H82" s="44">
        <v>785</v>
      </c>
      <c r="I82" s="44">
        <v>1316</v>
      </c>
      <c r="J82" s="45">
        <v>1801</v>
      </c>
      <c r="K82" s="46">
        <v>100.2595</v>
      </c>
      <c r="L82" s="46">
        <v>100.26267</v>
      </c>
      <c r="M82" s="46">
        <v>-0.61240000000000006</v>
      </c>
      <c r="N82" s="47">
        <v>1199</v>
      </c>
      <c r="O82" s="48">
        <v>1.2</v>
      </c>
    </row>
    <row r="83" spans="1:15" x14ac:dyDescent="0.3">
      <c r="A83" s="40">
        <v>43481</v>
      </c>
      <c r="B83" s="41" t="s">
        <v>2</v>
      </c>
      <c r="C83" s="42" t="s">
        <v>1</v>
      </c>
      <c r="D83" s="43">
        <v>1.2500000000000001E-2</v>
      </c>
      <c r="E83" s="40">
        <v>54285</v>
      </c>
      <c r="F83" s="44">
        <v>1500</v>
      </c>
      <c r="G83" s="44">
        <v>1339</v>
      </c>
      <c r="H83" s="44">
        <v>208</v>
      </c>
      <c r="I83" s="44">
        <v>1131</v>
      </c>
      <c r="J83" s="45">
        <v>1211</v>
      </c>
      <c r="K83" s="46">
        <v>110.51</v>
      </c>
      <c r="L83" s="46">
        <v>110.53</v>
      </c>
      <c r="M83" s="46">
        <v>0.85</v>
      </c>
      <c r="N83" s="47">
        <v>289</v>
      </c>
      <c r="O83" s="48">
        <v>1.1000000000000001</v>
      </c>
    </row>
    <row r="84" spans="1:15" x14ac:dyDescent="0.3">
      <c r="A84" s="40">
        <v>43488</v>
      </c>
      <c r="B84" s="41" t="s">
        <v>27</v>
      </c>
      <c r="C84" s="42" t="s">
        <v>6</v>
      </c>
      <c r="D84" s="43">
        <v>0</v>
      </c>
      <c r="E84" s="40">
        <v>45387</v>
      </c>
      <c r="F84" s="44">
        <v>4000</v>
      </c>
      <c r="G84" s="44">
        <v>3851</v>
      </c>
      <c r="H84" s="44">
        <v>1535</v>
      </c>
      <c r="I84" s="44">
        <v>2316</v>
      </c>
      <c r="J84" s="45">
        <v>3199.4</v>
      </c>
      <c r="K84" s="46">
        <v>101.5</v>
      </c>
      <c r="L84" s="46">
        <v>101.51</v>
      </c>
      <c r="M84" s="46">
        <v>-0.28999999999999998</v>
      </c>
      <c r="N84" s="47">
        <v>800.6</v>
      </c>
      <c r="O84" s="48">
        <v>1.2</v>
      </c>
    </row>
    <row r="85" spans="1:15" x14ac:dyDescent="0.3">
      <c r="A85" s="40">
        <v>43493</v>
      </c>
      <c r="B85" s="41" t="s">
        <v>23</v>
      </c>
      <c r="C85" s="42" t="s">
        <v>10</v>
      </c>
      <c r="D85" s="43"/>
      <c r="E85" s="40">
        <v>43565</v>
      </c>
      <c r="F85" s="44">
        <v>2000</v>
      </c>
      <c r="G85" s="44">
        <v>2910</v>
      </c>
      <c r="H85" s="44">
        <v>1980</v>
      </c>
      <c r="I85" s="44">
        <v>930</v>
      </c>
      <c r="J85" s="45">
        <v>1205</v>
      </c>
      <c r="K85" s="46">
        <v>100.10899999999999</v>
      </c>
      <c r="L85" s="46">
        <v>100.10917999999999</v>
      </c>
      <c r="M85" s="46">
        <v>-0.56089999999999995</v>
      </c>
      <c r="N85" s="47">
        <v>795</v>
      </c>
      <c r="O85" s="48">
        <v>2.4</v>
      </c>
    </row>
    <row r="86" spans="1:15" x14ac:dyDescent="0.3">
      <c r="A86" s="40">
        <v>43494</v>
      </c>
      <c r="B86" s="41" t="s">
        <v>24</v>
      </c>
      <c r="C86" s="42" t="s">
        <v>4</v>
      </c>
      <c r="D86" s="43">
        <v>0</v>
      </c>
      <c r="E86" s="40">
        <v>44176</v>
      </c>
      <c r="F86" s="44">
        <v>5000</v>
      </c>
      <c r="G86" s="44">
        <v>6215</v>
      </c>
      <c r="H86" s="44">
        <v>3285</v>
      </c>
      <c r="I86" s="44">
        <v>2930</v>
      </c>
      <c r="J86" s="45">
        <v>3976</v>
      </c>
      <c r="K86" s="46">
        <v>101.08499999999999</v>
      </c>
      <c r="L86" s="46">
        <v>101.087</v>
      </c>
      <c r="M86" s="46">
        <v>-0.57999999999999996</v>
      </c>
      <c r="N86" s="47">
        <v>1024</v>
      </c>
      <c r="O86" s="48">
        <v>1.6</v>
      </c>
    </row>
    <row r="87" spans="1:15" x14ac:dyDescent="0.3">
      <c r="A87" s="40">
        <v>43495</v>
      </c>
      <c r="B87" s="41" t="s">
        <v>26</v>
      </c>
      <c r="C87" s="42" t="s">
        <v>1</v>
      </c>
      <c r="D87" s="43">
        <v>2.5000000000000001E-3</v>
      </c>
      <c r="E87" s="40">
        <v>47164</v>
      </c>
      <c r="F87" s="44">
        <v>3000</v>
      </c>
      <c r="G87" s="44">
        <v>3614</v>
      </c>
      <c r="H87" s="44">
        <v>1065</v>
      </c>
      <c r="I87" s="44">
        <v>2549</v>
      </c>
      <c r="J87" s="45">
        <v>2334.3000000000002</v>
      </c>
      <c r="K87" s="46">
        <v>100.49</v>
      </c>
      <c r="L87" s="46">
        <v>100.49</v>
      </c>
      <c r="M87" s="46">
        <v>0.2</v>
      </c>
      <c r="N87" s="47">
        <v>665.7</v>
      </c>
      <c r="O87" s="48">
        <v>1.5</v>
      </c>
    </row>
    <row r="88" spans="1:15" x14ac:dyDescent="0.3">
      <c r="A88" s="40">
        <v>43501.416666666664</v>
      </c>
      <c r="B88" s="41" t="s">
        <v>7</v>
      </c>
      <c r="C88" s="42" t="s">
        <v>8</v>
      </c>
      <c r="D88" s="43">
        <v>1E-3</v>
      </c>
      <c r="E88" s="40">
        <v>46127</v>
      </c>
      <c r="F88" s="44">
        <v>550</v>
      </c>
      <c r="G88" s="44">
        <v>798</v>
      </c>
      <c r="H88" s="44">
        <v>435</v>
      </c>
      <c r="I88" s="44">
        <v>363</v>
      </c>
      <c r="J88" s="45">
        <v>465.4</v>
      </c>
      <c r="K88" s="46">
        <v>109.06</v>
      </c>
      <c r="L88" s="46">
        <v>109.07</v>
      </c>
      <c r="M88" s="46">
        <v>-1.1100000000000001</v>
      </c>
      <c r="N88" s="47">
        <v>84.6</v>
      </c>
      <c r="O88" s="48">
        <v>1.7</v>
      </c>
    </row>
    <row r="89" spans="1:15" x14ac:dyDescent="0.3">
      <c r="A89" s="40">
        <v>43501.458333333336</v>
      </c>
      <c r="B89" s="41" t="s">
        <v>16</v>
      </c>
      <c r="C89" s="42" t="s">
        <v>8</v>
      </c>
      <c r="D89" s="43">
        <v>1E-3</v>
      </c>
      <c r="E89" s="40">
        <v>53432</v>
      </c>
      <c r="F89" s="44">
        <v>200</v>
      </c>
      <c r="G89" s="44">
        <v>221</v>
      </c>
      <c r="H89" s="44">
        <v>165</v>
      </c>
      <c r="I89" s="44">
        <v>56</v>
      </c>
      <c r="J89" s="45">
        <v>126</v>
      </c>
      <c r="K89" s="46">
        <v>123.6</v>
      </c>
      <c r="L89" s="46">
        <v>123.67</v>
      </c>
      <c r="M89" s="46">
        <v>-0.69</v>
      </c>
      <c r="N89" s="47">
        <v>74</v>
      </c>
      <c r="O89" s="48">
        <v>1.8</v>
      </c>
    </row>
    <row r="90" spans="1:15" x14ac:dyDescent="0.3">
      <c r="A90" s="40">
        <v>43507</v>
      </c>
      <c r="B90" s="41" t="s">
        <v>28</v>
      </c>
      <c r="C90" s="42" t="s">
        <v>10</v>
      </c>
      <c r="D90" s="43"/>
      <c r="E90" s="40">
        <v>43691</v>
      </c>
      <c r="F90" s="44">
        <v>3000</v>
      </c>
      <c r="G90" s="44">
        <v>2805</v>
      </c>
      <c r="H90" s="44">
        <v>1925</v>
      </c>
      <c r="I90" s="44">
        <v>880</v>
      </c>
      <c r="J90" s="45">
        <v>2490</v>
      </c>
      <c r="K90" s="46">
        <v>100.26600000000001</v>
      </c>
      <c r="L90" s="46">
        <v>100.27202</v>
      </c>
      <c r="M90" s="46">
        <v>-0.53659999999999997</v>
      </c>
      <c r="N90" s="47">
        <v>510</v>
      </c>
      <c r="O90" s="48">
        <v>1.1000000000000001</v>
      </c>
    </row>
    <row r="91" spans="1:15" x14ac:dyDescent="0.3">
      <c r="A91" s="40">
        <v>43509</v>
      </c>
      <c r="B91" s="41" t="s">
        <v>15</v>
      </c>
      <c r="C91" s="42" t="s">
        <v>1</v>
      </c>
      <c r="D91" s="43">
        <v>2.5000000000000001E-2</v>
      </c>
      <c r="E91" s="40">
        <v>53554</v>
      </c>
      <c r="F91" s="44">
        <v>1500</v>
      </c>
      <c r="G91" s="44">
        <v>1448</v>
      </c>
      <c r="H91" s="44">
        <v>254</v>
      </c>
      <c r="I91" s="44">
        <v>1194</v>
      </c>
      <c r="J91" s="45">
        <v>1179.5999999999999</v>
      </c>
      <c r="K91" s="46">
        <v>144.36000000000001</v>
      </c>
      <c r="L91" s="46">
        <v>144.38</v>
      </c>
      <c r="M91" s="46">
        <v>0.72</v>
      </c>
      <c r="N91" s="47">
        <v>320.39999999999998</v>
      </c>
      <c r="O91" s="48">
        <v>1.2</v>
      </c>
    </row>
    <row r="92" spans="1:15" x14ac:dyDescent="0.3">
      <c r="A92" s="40">
        <v>43516</v>
      </c>
      <c r="B92" s="41" t="s">
        <v>27</v>
      </c>
      <c r="C92" s="42" t="s">
        <v>6</v>
      </c>
      <c r="D92" s="43">
        <v>0</v>
      </c>
      <c r="E92" s="40">
        <v>45387</v>
      </c>
      <c r="F92" s="44">
        <v>4000</v>
      </c>
      <c r="G92" s="44">
        <v>4992</v>
      </c>
      <c r="H92" s="44">
        <v>1965</v>
      </c>
      <c r="I92" s="44">
        <v>3027</v>
      </c>
      <c r="J92" s="45">
        <v>3161.6</v>
      </c>
      <c r="K92" s="46">
        <v>101.84</v>
      </c>
      <c r="L92" s="46">
        <v>101.84</v>
      </c>
      <c r="M92" s="46">
        <v>-0.36</v>
      </c>
      <c r="N92" s="47">
        <v>838.4</v>
      </c>
      <c r="O92" s="48">
        <v>1.6</v>
      </c>
    </row>
    <row r="93" spans="1:15" x14ac:dyDescent="0.3">
      <c r="A93" s="40">
        <v>43522</v>
      </c>
      <c r="B93" s="41" t="s">
        <v>29</v>
      </c>
      <c r="C93" s="42" t="s">
        <v>4</v>
      </c>
      <c r="D93" s="43">
        <v>0</v>
      </c>
      <c r="E93" s="40">
        <v>44267</v>
      </c>
      <c r="F93" s="44">
        <v>5000</v>
      </c>
      <c r="G93" s="44">
        <v>6382</v>
      </c>
      <c r="H93" s="44">
        <v>3215</v>
      </c>
      <c r="I93" s="44">
        <v>3167</v>
      </c>
      <c r="J93" s="45">
        <v>4004</v>
      </c>
      <c r="K93" s="46">
        <v>101.11</v>
      </c>
      <c r="L93" s="46">
        <v>101.11199999999999</v>
      </c>
      <c r="M93" s="46">
        <v>-0.54</v>
      </c>
      <c r="N93" s="47">
        <v>996</v>
      </c>
      <c r="O93" s="48">
        <v>1.6</v>
      </c>
    </row>
    <row r="94" spans="1:15" x14ac:dyDescent="0.3">
      <c r="A94" s="40">
        <v>43523</v>
      </c>
      <c r="B94" s="41" t="s">
        <v>26</v>
      </c>
      <c r="C94" s="42" t="s">
        <v>1</v>
      </c>
      <c r="D94" s="43">
        <v>2.5000000000000001E-3</v>
      </c>
      <c r="E94" s="40">
        <v>47164</v>
      </c>
      <c r="F94" s="44">
        <v>3000</v>
      </c>
      <c r="G94" s="44">
        <v>6017</v>
      </c>
      <c r="H94" s="44">
        <v>1967</v>
      </c>
      <c r="I94" s="44">
        <v>4050</v>
      </c>
      <c r="J94" s="45">
        <v>2425</v>
      </c>
      <c r="K94" s="46">
        <v>101.33</v>
      </c>
      <c r="L94" s="46">
        <v>101.33</v>
      </c>
      <c r="M94" s="46">
        <v>0.12</v>
      </c>
      <c r="N94" s="47">
        <v>575</v>
      </c>
      <c r="O94" s="48">
        <v>2.5</v>
      </c>
    </row>
    <row r="95" spans="1:15" x14ac:dyDescent="0.3">
      <c r="A95" s="40">
        <v>43529</v>
      </c>
      <c r="B95" s="41" t="s">
        <v>7</v>
      </c>
      <c r="C95" s="42" t="s">
        <v>8</v>
      </c>
      <c r="D95" s="43">
        <v>1E-3</v>
      </c>
      <c r="E95" s="40">
        <v>46127</v>
      </c>
      <c r="F95" s="44">
        <v>750</v>
      </c>
      <c r="G95" s="44">
        <v>1035</v>
      </c>
      <c r="H95" s="44">
        <v>642</v>
      </c>
      <c r="I95" s="44">
        <v>393</v>
      </c>
      <c r="J95" s="45">
        <v>599.25</v>
      </c>
      <c r="K95" s="46">
        <v>109.11</v>
      </c>
      <c r="L95" s="46">
        <v>109.11</v>
      </c>
      <c r="M95" s="46">
        <v>-1.1200000000000001</v>
      </c>
      <c r="N95" s="47">
        <v>150.75</v>
      </c>
      <c r="O95" s="48">
        <v>1.7</v>
      </c>
    </row>
    <row r="96" spans="1:15" x14ac:dyDescent="0.3">
      <c r="A96" s="40">
        <v>43535</v>
      </c>
      <c r="B96" s="41" t="s">
        <v>28</v>
      </c>
      <c r="C96" s="42" t="s">
        <v>10</v>
      </c>
      <c r="D96" s="43"/>
      <c r="E96" s="40">
        <v>43691</v>
      </c>
      <c r="F96" s="44">
        <v>2000</v>
      </c>
      <c r="G96" s="44">
        <v>2570</v>
      </c>
      <c r="H96" s="44">
        <v>1415</v>
      </c>
      <c r="I96" s="44">
        <v>1155</v>
      </c>
      <c r="J96" s="45">
        <v>1730</v>
      </c>
      <c r="K96" s="46">
        <v>100.241</v>
      </c>
      <c r="L96" s="46">
        <v>100.24311</v>
      </c>
      <c r="M96" s="46">
        <v>-0.56689999999999996</v>
      </c>
      <c r="N96" s="47">
        <v>270</v>
      </c>
      <c r="O96" s="48">
        <v>1.5</v>
      </c>
    </row>
    <row r="97" spans="1:15" x14ac:dyDescent="0.3">
      <c r="A97" s="40">
        <v>43537</v>
      </c>
      <c r="B97" s="41" t="s">
        <v>2</v>
      </c>
      <c r="C97" s="42" t="s">
        <v>1</v>
      </c>
      <c r="D97" s="43">
        <v>1.2500000000000001E-2</v>
      </c>
      <c r="E97" s="40">
        <v>54285</v>
      </c>
      <c r="F97" s="44">
        <v>1000</v>
      </c>
      <c r="G97" s="44">
        <v>1221</v>
      </c>
      <c r="H97" s="44">
        <v>170</v>
      </c>
      <c r="I97" s="44">
        <v>1051</v>
      </c>
      <c r="J97" s="45">
        <v>833.25</v>
      </c>
      <c r="K97" s="46">
        <v>113.43</v>
      </c>
      <c r="L97" s="46">
        <v>113.45</v>
      </c>
      <c r="M97" s="46">
        <v>0.74</v>
      </c>
      <c r="N97" s="47">
        <v>166.75</v>
      </c>
      <c r="O97" s="48">
        <v>1.5</v>
      </c>
    </row>
    <row r="98" spans="1:15" x14ac:dyDescent="0.3">
      <c r="A98" s="40">
        <v>43544</v>
      </c>
      <c r="B98" s="41" t="s">
        <v>27</v>
      </c>
      <c r="C98" s="42" t="s">
        <v>6</v>
      </c>
      <c r="D98" s="43">
        <v>0</v>
      </c>
      <c r="E98" s="40">
        <v>45387</v>
      </c>
      <c r="F98" s="44">
        <v>4000</v>
      </c>
      <c r="G98" s="44">
        <v>4667</v>
      </c>
      <c r="H98" s="44">
        <v>1550</v>
      </c>
      <c r="I98" s="44">
        <v>3117</v>
      </c>
      <c r="J98" s="45">
        <v>3208.6</v>
      </c>
      <c r="K98" s="46">
        <v>101.61</v>
      </c>
      <c r="L98" s="46">
        <v>101.61</v>
      </c>
      <c r="M98" s="46">
        <v>-0.32</v>
      </c>
      <c r="N98" s="47">
        <v>791.4</v>
      </c>
      <c r="O98" s="48">
        <v>1.5</v>
      </c>
    </row>
    <row r="99" spans="1:15" x14ac:dyDescent="0.3">
      <c r="A99" s="40">
        <v>43549</v>
      </c>
      <c r="B99" s="41" t="s">
        <v>25</v>
      </c>
      <c r="C99" s="42" t="s">
        <v>10</v>
      </c>
      <c r="D99" s="43"/>
      <c r="E99" s="40">
        <v>43635</v>
      </c>
      <c r="F99" s="44">
        <v>2000</v>
      </c>
      <c r="G99" s="44">
        <v>1720</v>
      </c>
      <c r="H99" s="44">
        <v>755</v>
      </c>
      <c r="I99" s="44">
        <v>965</v>
      </c>
      <c r="J99" s="45">
        <v>1400</v>
      </c>
      <c r="K99" s="46">
        <v>100.12860000000001</v>
      </c>
      <c r="L99" s="46">
        <v>100.12932000000001</v>
      </c>
      <c r="M99" s="46">
        <v>-0.55349999999999999</v>
      </c>
      <c r="N99" s="47">
        <v>600</v>
      </c>
      <c r="O99" s="48">
        <v>1.2</v>
      </c>
    </row>
    <row r="100" spans="1:15" x14ac:dyDescent="0.3">
      <c r="A100" s="40">
        <v>43550</v>
      </c>
      <c r="B100" s="41" t="s">
        <v>29</v>
      </c>
      <c r="C100" s="42" t="s">
        <v>4</v>
      </c>
      <c r="D100" s="43">
        <v>0</v>
      </c>
      <c r="E100" s="40">
        <v>44267</v>
      </c>
      <c r="F100" s="44">
        <v>4000</v>
      </c>
      <c r="G100" s="44">
        <v>5664</v>
      </c>
      <c r="H100" s="44">
        <v>2034</v>
      </c>
      <c r="I100" s="44">
        <v>3630</v>
      </c>
      <c r="J100" s="45">
        <v>3154</v>
      </c>
      <c r="K100" s="46">
        <v>101.11499999999999</v>
      </c>
      <c r="L100" s="46">
        <v>101.11799999999999</v>
      </c>
      <c r="M100" s="46">
        <v>-0.56999999999999995</v>
      </c>
      <c r="N100" s="47">
        <v>846</v>
      </c>
      <c r="O100" s="48">
        <v>1.8</v>
      </c>
    </row>
    <row r="101" spans="1:15" x14ac:dyDescent="0.3">
      <c r="A101" s="40">
        <v>43551</v>
      </c>
      <c r="B101" s="41" t="s">
        <v>26</v>
      </c>
      <c r="C101" s="42" t="s">
        <v>1</v>
      </c>
      <c r="D101" s="43">
        <v>2.5000000000000001E-3</v>
      </c>
      <c r="E101" s="40">
        <v>47164</v>
      </c>
      <c r="F101" s="44">
        <v>3000</v>
      </c>
      <c r="G101" s="44">
        <v>6310</v>
      </c>
      <c r="H101" s="44">
        <v>1407</v>
      </c>
      <c r="I101" s="44">
        <v>4903</v>
      </c>
      <c r="J101" s="45">
        <v>2433.1999999999998</v>
      </c>
      <c r="K101" s="46">
        <v>102.99</v>
      </c>
      <c r="L101" s="46">
        <v>103</v>
      </c>
      <c r="M101" s="46">
        <v>-0.05</v>
      </c>
      <c r="N101" s="47">
        <v>566.79999999999995</v>
      </c>
      <c r="O101" s="48">
        <v>2.6</v>
      </c>
    </row>
    <row r="102" spans="1:15" x14ac:dyDescent="0.3">
      <c r="A102" s="40">
        <v>43563</v>
      </c>
      <c r="B102" s="41" t="s">
        <v>30</v>
      </c>
      <c r="C102" s="42" t="s">
        <v>10</v>
      </c>
      <c r="D102" s="43"/>
      <c r="E102" s="40">
        <v>43754</v>
      </c>
      <c r="F102" s="44">
        <v>3000</v>
      </c>
      <c r="G102" s="44">
        <v>3411</v>
      </c>
      <c r="H102" s="44">
        <v>1921</v>
      </c>
      <c r="I102" s="44">
        <v>1490</v>
      </c>
      <c r="J102" s="45">
        <v>2986</v>
      </c>
      <c r="K102" s="46">
        <v>100.285</v>
      </c>
      <c r="L102" s="46">
        <v>100.28651000000001</v>
      </c>
      <c r="M102" s="46">
        <v>-0.54420000000000002</v>
      </c>
      <c r="N102" s="47">
        <v>14</v>
      </c>
      <c r="O102" s="48">
        <v>1.1000000000000001</v>
      </c>
    </row>
    <row r="103" spans="1:15" x14ac:dyDescent="0.3">
      <c r="A103" s="40">
        <v>43564</v>
      </c>
      <c r="B103" s="41" t="s">
        <v>13</v>
      </c>
      <c r="C103" s="42" t="s">
        <v>8</v>
      </c>
      <c r="D103" s="43">
        <v>5.0000000000000001E-3</v>
      </c>
      <c r="E103" s="40">
        <v>47588</v>
      </c>
      <c r="F103" s="44">
        <v>750</v>
      </c>
      <c r="G103" s="44">
        <v>742</v>
      </c>
      <c r="H103" s="44">
        <v>370</v>
      </c>
      <c r="I103" s="44">
        <v>372</v>
      </c>
      <c r="J103" s="45">
        <v>562</v>
      </c>
      <c r="K103" s="46">
        <v>119.1</v>
      </c>
      <c r="L103" s="46">
        <v>119.13</v>
      </c>
      <c r="M103" s="46">
        <v>-1.1200000000000001</v>
      </c>
      <c r="N103" s="47">
        <v>188</v>
      </c>
      <c r="O103" s="48">
        <v>1.3</v>
      </c>
    </row>
    <row r="104" spans="1:15" x14ac:dyDescent="0.3">
      <c r="A104" s="40">
        <v>43565</v>
      </c>
      <c r="B104" s="41" t="s">
        <v>27</v>
      </c>
      <c r="C104" s="42" t="s">
        <v>6</v>
      </c>
      <c r="D104" s="43">
        <v>0</v>
      </c>
      <c r="E104" s="40">
        <v>45387</v>
      </c>
      <c r="F104" s="44">
        <v>3000</v>
      </c>
      <c r="G104" s="44">
        <v>4458</v>
      </c>
      <c r="H104" s="44">
        <v>1125</v>
      </c>
      <c r="I104" s="44">
        <v>3333</v>
      </c>
      <c r="J104" s="45">
        <v>2479.8000000000002</v>
      </c>
      <c r="K104" s="46">
        <v>102.07</v>
      </c>
      <c r="L104" s="46">
        <v>102.07</v>
      </c>
      <c r="M104" s="46">
        <v>-0.41</v>
      </c>
      <c r="N104" s="47">
        <v>520.20000000000005</v>
      </c>
      <c r="O104" s="48">
        <v>1.8</v>
      </c>
    </row>
    <row r="105" spans="1:15" x14ac:dyDescent="0.3">
      <c r="A105" s="40">
        <v>43572</v>
      </c>
      <c r="B105" s="41" t="s">
        <v>11</v>
      </c>
      <c r="C105" s="42" t="s">
        <v>1</v>
      </c>
      <c r="D105" s="43">
        <v>2.5000000000000001E-2</v>
      </c>
      <c r="E105" s="40">
        <v>52782</v>
      </c>
      <c r="F105" s="44">
        <v>1000</v>
      </c>
      <c r="G105" s="44">
        <v>1599</v>
      </c>
      <c r="H105" s="44">
        <v>260</v>
      </c>
      <c r="I105" s="44">
        <v>1339</v>
      </c>
      <c r="J105" s="45">
        <v>776.45</v>
      </c>
      <c r="K105" s="46">
        <v>142.03</v>
      </c>
      <c r="L105" s="46">
        <v>142.03</v>
      </c>
      <c r="M105" s="46">
        <v>0.68</v>
      </c>
      <c r="N105" s="47">
        <v>223.55</v>
      </c>
      <c r="O105" s="48">
        <v>2.1</v>
      </c>
    </row>
    <row r="106" spans="1:15" x14ac:dyDescent="0.3">
      <c r="A106" s="40">
        <v>43579</v>
      </c>
      <c r="B106" s="41" t="s">
        <v>26</v>
      </c>
      <c r="C106" s="42" t="s">
        <v>1</v>
      </c>
      <c r="D106" s="43">
        <v>2.5000000000000001E-3</v>
      </c>
      <c r="E106" s="40">
        <v>47164</v>
      </c>
      <c r="F106" s="44">
        <v>3000</v>
      </c>
      <c r="G106" s="44">
        <v>4783</v>
      </c>
      <c r="H106" s="44">
        <v>1200</v>
      </c>
      <c r="I106" s="44">
        <v>3583</v>
      </c>
      <c r="J106" s="45">
        <v>2449.8000000000002</v>
      </c>
      <c r="K106" s="46">
        <v>102.26</v>
      </c>
      <c r="L106" s="46">
        <v>102.26</v>
      </c>
      <c r="M106" s="46">
        <v>0.02</v>
      </c>
      <c r="N106" s="47">
        <v>550.20000000000005</v>
      </c>
      <c r="O106" s="48">
        <v>2</v>
      </c>
    </row>
    <row r="107" spans="1:15" x14ac:dyDescent="0.3">
      <c r="A107" s="40">
        <v>43585</v>
      </c>
      <c r="B107" s="41" t="s">
        <v>29</v>
      </c>
      <c r="C107" s="42" t="s">
        <v>4</v>
      </c>
      <c r="D107" s="43">
        <v>0</v>
      </c>
      <c r="E107" s="40">
        <v>44267</v>
      </c>
      <c r="F107" s="44">
        <v>4000</v>
      </c>
      <c r="G107" s="44">
        <v>5201</v>
      </c>
      <c r="H107" s="44">
        <v>2170</v>
      </c>
      <c r="I107" s="44">
        <v>3031</v>
      </c>
      <c r="J107" s="45">
        <v>3122.9</v>
      </c>
      <c r="K107" s="46">
        <v>101.08499999999999</v>
      </c>
      <c r="L107" s="46">
        <v>101.086</v>
      </c>
      <c r="M107" s="46">
        <v>-0.57999999999999996</v>
      </c>
      <c r="N107" s="47">
        <v>877.1</v>
      </c>
      <c r="O107" s="48">
        <v>1.7</v>
      </c>
    </row>
    <row r="108" spans="1:15" x14ac:dyDescent="0.3">
      <c r="A108" s="40">
        <v>43592</v>
      </c>
      <c r="B108" s="41" t="s">
        <v>7</v>
      </c>
      <c r="C108" s="42" t="s">
        <v>8</v>
      </c>
      <c r="D108" s="43">
        <v>1E-3</v>
      </c>
      <c r="E108" s="40">
        <v>46127</v>
      </c>
      <c r="F108" s="44">
        <v>500</v>
      </c>
      <c r="G108" s="44">
        <v>903</v>
      </c>
      <c r="H108" s="44">
        <v>400</v>
      </c>
      <c r="I108" s="44">
        <v>503</v>
      </c>
      <c r="J108" s="45">
        <v>397.1</v>
      </c>
      <c r="K108" s="46">
        <v>110.36</v>
      </c>
      <c r="L108" s="46">
        <v>110.36</v>
      </c>
      <c r="M108" s="46">
        <v>-1.32</v>
      </c>
      <c r="N108" s="47">
        <v>102.9</v>
      </c>
      <c r="O108" s="48">
        <v>2.2999999999999998</v>
      </c>
    </row>
    <row r="109" spans="1:15" x14ac:dyDescent="0.3">
      <c r="A109" s="40">
        <v>43592</v>
      </c>
      <c r="B109" s="41" t="s">
        <v>16</v>
      </c>
      <c r="C109" s="42" t="s">
        <v>8</v>
      </c>
      <c r="D109" s="43">
        <v>1E-3</v>
      </c>
      <c r="E109" s="40">
        <v>53432</v>
      </c>
      <c r="F109" s="44">
        <v>200</v>
      </c>
      <c r="G109" s="44">
        <v>241</v>
      </c>
      <c r="H109" s="44">
        <v>133</v>
      </c>
      <c r="I109" s="44">
        <v>108</v>
      </c>
      <c r="J109" s="45">
        <v>170</v>
      </c>
      <c r="K109" s="46">
        <v>125.68</v>
      </c>
      <c r="L109" s="46">
        <v>125.74</v>
      </c>
      <c r="M109" s="46">
        <v>-0.76</v>
      </c>
      <c r="N109" s="47">
        <v>30</v>
      </c>
      <c r="O109" s="48">
        <v>1.4</v>
      </c>
    </row>
    <row r="110" spans="1:15" x14ac:dyDescent="0.3">
      <c r="A110" s="40">
        <v>43593</v>
      </c>
      <c r="B110" s="41" t="s">
        <v>27</v>
      </c>
      <c r="C110" s="42" t="s">
        <v>6</v>
      </c>
      <c r="D110" s="43">
        <v>0</v>
      </c>
      <c r="E110" s="40">
        <v>45387</v>
      </c>
      <c r="F110" s="44">
        <v>3000</v>
      </c>
      <c r="G110" s="44">
        <v>3869</v>
      </c>
      <c r="H110" s="44">
        <v>815</v>
      </c>
      <c r="I110" s="44">
        <v>3054</v>
      </c>
      <c r="J110" s="45">
        <v>2380.1</v>
      </c>
      <c r="K110" s="46">
        <v>102.28</v>
      </c>
      <c r="L110" s="46">
        <v>102.28</v>
      </c>
      <c r="M110" s="46">
        <v>-0.46</v>
      </c>
      <c r="N110" s="47">
        <v>619.9</v>
      </c>
      <c r="O110" s="48">
        <v>1.6</v>
      </c>
    </row>
    <row r="111" spans="1:15" x14ac:dyDescent="0.3">
      <c r="A111" s="40">
        <v>43598</v>
      </c>
      <c r="B111" s="41" t="s">
        <v>30</v>
      </c>
      <c r="C111" s="42" t="s">
        <v>10</v>
      </c>
      <c r="D111" s="43"/>
      <c r="E111" s="40">
        <v>43754</v>
      </c>
      <c r="F111" s="44">
        <v>2000</v>
      </c>
      <c r="G111" s="44">
        <v>3001</v>
      </c>
      <c r="H111" s="44">
        <v>2065</v>
      </c>
      <c r="I111" s="44">
        <v>936</v>
      </c>
      <c r="J111" s="45">
        <v>1571</v>
      </c>
      <c r="K111" s="46">
        <v>100.241</v>
      </c>
      <c r="L111" s="46">
        <v>100.24236999999999</v>
      </c>
      <c r="M111" s="46">
        <v>-0.56520000000000004</v>
      </c>
      <c r="N111" s="47">
        <v>429</v>
      </c>
      <c r="O111" s="48">
        <v>1.9</v>
      </c>
    </row>
    <row r="112" spans="1:15" x14ac:dyDescent="0.3">
      <c r="A112" s="40">
        <v>43600</v>
      </c>
      <c r="B112" s="41" t="s">
        <v>2</v>
      </c>
      <c r="C112" s="42" t="s">
        <v>1</v>
      </c>
      <c r="D112" s="43">
        <v>1.2500000000000001E-2</v>
      </c>
      <c r="E112" s="40">
        <v>54285</v>
      </c>
      <c r="F112" s="44">
        <v>1000</v>
      </c>
      <c r="G112" s="44">
        <v>1443</v>
      </c>
      <c r="H112" s="44">
        <v>249</v>
      </c>
      <c r="I112" s="44">
        <v>1194</v>
      </c>
      <c r="J112" s="45">
        <v>806.1</v>
      </c>
      <c r="K112" s="46">
        <v>119.5</v>
      </c>
      <c r="L112" s="46">
        <v>119.51</v>
      </c>
      <c r="M112" s="46">
        <v>0.53</v>
      </c>
      <c r="N112" s="47">
        <v>193.9</v>
      </c>
      <c r="O112" s="48">
        <v>1.8</v>
      </c>
    </row>
    <row r="113" spans="1:15" x14ac:dyDescent="0.3">
      <c r="A113" s="40">
        <v>43607</v>
      </c>
      <c r="B113" s="41" t="s">
        <v>26</v>
      </c>
      <c r="C113" s="42" t="s">
        <v>1</v>
      </c>
      <c r="D113" s="43">
        <v>2.5000000000000001E-3</v>
      </c>
      <c r="E113" s="40">
        <v>47164</v>
      </c>
      <c r="F113" s="44">
        <v>3000</v>
      </c>
      <c r="G113" s="44">
        <v>4285</v>
      </c>
      <c r="H113" s="44">
        <v>987</v>
      </c>
      <c r="I113" s="44">
        <v>3298</v>
      </c>
      <c r="J113" s="45">
        <v>2436.6999999999998</v>
      </c>
      <c r="K113" s="46">
        <v>103.11</v>
      </c>
      <c r="L113" s="46">
        <v>103.11</v>
      </c>
      <c r="M113" s="46">
        <v>-7.0000000000000007E-2</v>
      </c>
      <c r="N113" s="47">
        <v>563.29999999999995</v>
      </c>
      <c r="O113" s="48">
        <v>1.8</v>
      </c>
    </row>
    <row r="114" spans="1:15" x14ac:dyDescent="0.3">
      <c r="A114" s="40">
        <v>43612</v>
      </c>
      <c r="B114" s="41" t="s">
        <v>28</v>
      </c>
      <c r="C114" s="42" t="s">
        <v>10</v>
      </c>
      <c r="D114" s="43"/>
      <c r="E114" s="40">
        <v>43691</v>
      </c>
      <c r="F114" s="44">
        <v>2000</v>
      </c>
      <c r="G114" s="44">
        <v>2155</v>
      </c>
      <c r="H114" s="44">
        <v>1350</v>
      </c>
      <c r="I114" s="44">
        <v>805</v>
      </c>
      <c r="J114" s="45">
        <v>1705</v>
      </c>
      <c r="K114" s="46">
        <v>100.11799999999999</v>
      </c>
      <c r="L114" s="46">
        <v>100.12017</v>
      </c>
      <c r="M114" s="46">
        <v>-0.56120000000000003</v>
      </c>
      <c r="N114" s="47">
        <v>295</v>
      </c>
      <c r="O114" s="48">
        <v>1.3</v>
      </c>
    </row>
    <row r="115" spans="1:15" x14ac:dyDescent="0.3">
      <c r="A115" s="40">
        <v>43613</v>
      </c>
      <c r="B115" s="41" t="s">
        <v>31</v>
      </c>
      <c r="C115" s="42" t="s">
        <v>4</v>
      </c>
      <c r="D115" s="43">
        <v>0</v>
      </c>
      <c r="E115" s="40">
        <v>44358</v>
      </c>
      <c r="F115" s="44">
        <v>5000</v>
      </c>
      <c r="G115" s="44">
        <v>6230</v>
      </c>
      <c r="H115" s="44">
        <v>2685</v>
      </c>
      <c r="I115" s="44">
        <v>3545</v>
      </c>
      <c r="J115" s="45">
        <v>3908.75</v>
      </c>
      <c r="K115" s="46">
        <v>101.33</v>
      </c>
      <c r="L115" s="46">
        <v>101.331</v>
      </c>
      <c r="M115" s="46">
        <v>-0.65</v>
      </c>
      <c r="N115" s="47">
        <v>1091.25</v>
      </c>
      <c r="O115" s="48">
        <v>1.6</v>
      </c>
    </row>
    <row r="116" spans="1:15" x14ac:dyDescent="0.3">
      <c r="A116" s="40">
        <v>43614</v>
      </c>
      <c r="B116" s="41" t="s">
        <v>27</v>
      </c>
      <c r="C116" s="42" t="s">
        <v>6</v>
      </c>
      <c r="D116" s="43">
        <v>0</v>
      </c>
      <c r="E116" s="40">
        <v>45387</v>
      </c>
      <c r="F116" s="44">
        <v>3000</v>
      </c>
      <c r="G116" s="44">
        <v>5410</v>
      </c>
      <c r="H116" s="44">
        <v>2000</v>
      </c>
      <c r="I116" s="44">
        <v>3410</v>
      </c>
      <c r="J116" s="45">
        <v>2537</v>
      </c>
      <c r="K116" s="46">
        <v>102.75</v>
      </c>
      <c r="L116" s="46">
        <v>102.75</v>
      </c>
      <c r="M116" s="46">
        <v>-0.56000000000000005</v>
      </c>
      <c r="N116" s="47">
        <v>463</v>
      </c>
      <c r="O116" s="48">
        <v>2.1</v>
      </c>
    </row>
    <row r="117" spans="1:15" x14ac:dyDescent="0.3">
      <c r="A117" s="40">
        <v>43620</v>
      </c>
      <c r="B117" s="41" t="s">
        <v>13</v>
      </c>
      <c r="C117" s="42" t="s">
        <v>8</v>
      </c>
      <c r="D117" s="43">
        <v>5.0000000000000001E-3</v>
      </c>
      <c r="E117" s="40">
        <v>47588</v>
      </c>
      <c r="F117" s="44">
        <v>500</v>
      </c>
      <c r="G117" s="44">
        <v>592</v>
      </c>
      <c r="H117" s="44">
        <v>228</v>
      </c>
      <c r="I117" s="44">
        <v>364</v>
      </c>
      <c r="J117" s="45">
        <v>367.6</v>
      </c>
      <c r="K117" s="46">
        <v>119.2</v>
      </c>
      <c r="L117" s="46">
        <v>119.21</v>
      </c>
      <c r="M117" s="46">
        <v>-1.1499999999999999</v>
      </c>
      <c r="N117" s="47">
        <v>132.4</v>
      </c>
      <c r="O117" s="48">
        <v>1.6</v>
      </c>
    </row>
    <row r="118" spans="1:15" x14ac:dyDescent="0.3">
      <c r="A118" s="40">
        <v>43628</v>
      </c>
      <c r="B118" s="41" t="s">
        <v>26</v>
      </c>
      <c r="C118" s="42" t="s">
        <v>1</v>
      </c>
      <c r="D118" s="43">
        <v>2.5000000000000001E-3</v>
      </c>
      <c r="E118" s="40">
        <v>47164</v>
      </c>
      <c r="F118" s="44">
        <v>3000</v>
      </c>
      <c r="G118" s="44">
        <v>4220</v>
      </c>
      <c r="H118" s="44">
        <v>877</v>
      </c>
      <c r="I118" s="44">
        <v>3343</v>
      </c>
      <c r="J118" s="45">
        <v>2550.1</v>
      </c>
      <c r="K118" s="46">
        <v>104.76</v>
      </c>
      <c r="L118" s="46">
        <v>104.76</v>
      </c>
      <c r="M118" s="46">
        <v>-0.24</v>
      </c>
      <c r="N118" s="47">
        <v>449.9</v>
      </c>
      <c r="O118" s="48">
        <v>1.7</v>
      </c>
    </row>
    <row r="119" spans="1:15" x14ac:dyDescent="0.3">
      <c r="A119" s="40">
        <v>43633</v>
      </c>
      <c r="B119" s="41" t="s">
        <v>32</v>
      </c>
      <c r="C119" s="42" t="s">
        <v>10</v>
      </c>
      <c r="D119" s="43"/>
      <c r="E119" s="40">
        <v>43810</v>
      </c>
      <c r="F119" s="44">
        <v>3000</v>
      </c>
      <c r="G119" s="44">
        <v>5236</v>
      </c>
      <c r="H119" s="44">
        <v>3771</v>
      </c>
      <c r="I119" s="44">
        <v>1465</v>
      </c>
      <c r="J119" s="45">
        <v>2626</v>
      </c>
      <c r="K119" s="46">
        <v>100.27200000000001</v>
      </c>
      <c r="L119" s="46">
        <v>100.27303000000001</v>
      </c>
      <c r="M119" s="46">
        <v>-0.56010000000000004</v>
      </c>
      <c r="N119" s="47">
        <v>374</v>
      </c>
      <c r="O119" s="48">
        <v>2</v>
      </c>
    </row>
    <row r="120" spans="1:15" x14ac:dyDescent="0.3">
      <c r="A120" s="40">
        <v>43635</v>
      </c>
      <c r="B120" s="41" t="s">
        <v>15</v>
      </c>
      <c r="C120" s="42" t="s">
        <v>1</v>
      </c>
      <c r="D120" s="43">
        <v>2.5000000000000001E-2</v>
      </c>
      <c r="E120" s="40">
        <v>53554</v>
      </c>
      <c r="F120" s="44">
        <v>1000</v>
      </c>
      <c r="G120" s="44">
        <v>1362</v>
      </c>
      <c r="H120" s="44">
        <v>136</v>
      </c>
      <c r="I120" s="44">
        <v>1226</v>
      </c>
      <c r="J120" s="45">
        <v>833.6</v>
      </c>
      <c r="K120" s="46">
        <v>158.78</v>
      </c>
      <c r="L120" s="46">
        <v>158.80000000000001</v>
      </c>
      <c r="M120" s="46">
        <v>0.26</v>
      </c>
      <c r="N120" s="47">
        <v>166.4</v>
      </c>
      <c r="O120" s="48">
        <v>1.6</v>
      </c>
    </row>
    <row r="121" spans="1:15" x14ac:dyDescent="0.3">
      <c r="A121" s="40">
        <v>43641</v>
      </c>
      <c r="B121" s="41" t="s">
        <v>31</v>
      </c>
      <c r="C121" s="42" t="s">
        <v>4</v>
      </c>
      <c r="D121" s="43">
        <v>0</v>
      </c>
      <c r="E121" s="40">
        <v>44358</v>
      </c>
      <c r="F121" s="44">
        <v>5000</v>
      </c>
      <c r="G121" s="44">
        <v>4408</v>
      </c>
      <c r="H121" s="44">
        <v>1420</v>
      </c>
      <c r="I121" s="44">
        <v>2988</v>
      </c>
      <c r="J121" s="45">
        <v>3985.5</v>
      </c>
      <c r="K121" s="46">
        <v>101.46</v>
      </c>
      <c r="L121" s="46">
        <v>101.46599999999999</v>
      </c>
      <c r="M121" s="46">
        <v>-0.74</v>
      </c>
      <c r="N121" s="47">
        <v>1014.5</v>
      </c>
      <c r="O121" s="48">
        <v>1.1000000000000001</v>
      </c>
    </row>
    <row r="122" spans="1:15" x14ac:dyDescent="0.3">
      <c r="A122" s="40">
        <v>43649</v>
      </c>
      <c r="B122" s="41" t="s">
        <v>33</v>
      </c>
      <c r="C122" s="42" t="s">
        <v>6</v>
      </c>
      <c r="D122" s="43">
        <v>0</v>
      </c>
      <c r="E122" s="40">
        <v>45583</v>
      </c>
      <c r="F122" s="44">
        <v>4000</v>
      </c>
      <c r="G122" s="44">
        <v>4779</v>
      </c>
      <c r="H122" s="44">
        <v>957</v>
      </c>
      <c r="I122" s="44">
        <v>3822</v>
      </c>
      <c r="J122" s="45">
        <v>3166.5</v>
      </c>
      <c r="K122" s="46">
        <v>103.58</v>
      </c>
      <c r="L122" s="46">
        <v>103.59</v>
      </c>
      <c r="M122" s="46">
        <v>-0.66</v>
      </c>
      <c r="N122" s="47">
        <v>833.5</v>
      </c>
      <c r="O122" s="48">
        <v>1.5</v>
      </c>
    </row>
    <row r="123" spans="1:15" x14ac:dyDescent="0.3">
      <c r="A123" s="40">
        <v>43654</v>
      </c>
      <c r="B123" s="41" t="s">
        <v>32</v>
      </c>
      <c r="C123" s="42" t="s">
        <v>10</v>
      </c>
      <c r="D123" s="43"/>
      <c r="E123" s="40">
        <v>43810</v>
      </c>
      <c r="F123" s="44">
        <v>2000</v>
      </c>
      <c r="G123" s="44">
        <v>3085</v>
      </c>
      <c r="H123" s="44">
        <v>2325</v>
      </c>
      <c r="I123" s="44">
        <v>760</v>
      </c>
      <c r="J123" s="45">
        <v>1310</v>
      </c>
      <c r="K123" s="46">
        <v>100.26</v>
      </c>
      <c r="L123" s="46">
        <v>100.26218</v>
      </c>
      <c r="M123" s="46">
        <v>-0.61129999999999995</v>
      </c>
      <c r="N123" s="47">
        <v>690</v>
      </c>
      <c r="O123" s="48">
        <v>2.4</v>
      </c>
    </row>
    <row r="124" spans="1:15" x14ac:dyDescent="0.3">
      <c r="A124" s="40">
        <v>43655</v>
      </c>
      <c r="B124" s="41" t="s">
        <v>34</v>
      </c>
      <c r="C124" s="42" t="s">
        <v>8</v>
      </c>
      <c r="D124" s="43">
        <v>1E-3</v>
      </c>
      <c r="E124" s="40">
        <v>45031</v>
      </c>
      <c r="F124" s="44">
        <v>500</v>
      </c>
      <c r="G124" s="44">
        <v>581</v>
      </c>
      <c r="H124" s="44">
        <v>355</v>
      </c>
      <c r="I124" s="44">
        <v>226</v>
      </c>
      <c r="J124" s="45">
        <v>384.7</v>
      </c>
      <c r="K124" s="46">
        <v>105.36</v>
      </c>
      <c r="L124" s="46">
        <v>105.38</v>
      </c>
      <c r="M124" s="46">
        <v>-1.29</v>
      </c>
      <c r="N124" s="47">
        <v>115.3</v>
      </c>
      <c r="O124" s="48">
        <v>1.5</v>
      </c>
    </row>
    <row r="125" spans="1:15" x14ac:dyDescent="0.3">
      <c r="A125" s="40">
        <v>43655</v>
      </c>
      <c r="B125" s="41" t="s">
        <v>13</v>
      </c>
      <c r="C125" s="42" t="s">
        <v>8</v>
      </c>
      <c r="D125" s="43">
        <v>5.0000000000000001E-3</v>
      </c>
      <c r="E125" s="40">
        <v>47588</v>
      </c>
      <c r="F125" s="44">
        <v>250</v>
      </c>
      <c r="G125" s="44">
        <v>364</v>
      </c>
      <c r="H125" s="44">
        <v>225</v>
      </c>
      <c r="I125" s="44">
        <v>139</v>
      </c>
      <c r="J125" s="45">
        <v>184</v>
      </c>
      <c r="K125" s="46">
        <v>119.93</v>
      </c>
      <c r="L125" s="46">
        <v>119.95</v>
      </c>
      <c r="M125" s="46">
        <v>-1.22</v>
      </c>
      <c r="N125" s="47">
        <v>66</v>
      </c>
      <c r="O125" s="48">
        <v>2</v>
      </c>
    </row>
    <row r="126" spans="1:15" x14ac:dyDescent="0.3">
      <c r="A126" s="40">
        <v>43656</v>
      </c>
      <c r="B126" s="41" t="s">
        <v>35</v>
      </c>
      <c r="C126" s="42" t="s">
        <v>1</v>
      </c>
      <c r="D126" s="43">
        <v>0</v>
      </c>
      <c r="E126" s="40">
        <v>47345</v>
      </c>
      <c r="F126" s="44">
        <v>4000</v>
      </c>
      <c r="G126" s="44">
        <v>3932</v>
      </c>
      <c r="H126" s="44">
        <v>708</v>
      </c>
      <c r="I126" s="44">
        <v>3224</v>
      </c>
      <c r="J126" s="45">
        <v>3154.6</v>
      </c>
      <c r="K126" s="46">
        <v>102.64</v>
      </c>
      <c r="L126" s="46">
        <v>102.64</v>
      </c>
      <c r="M126" s="46">
        <v>-0.26</v>
      </c>
      <c r="N126" s="47">
        <v>845.4</v>
      </c>
      <c r="O126" s="48">
        <v>1.2</v>
      </c>
    </row>
    <row r="127" spans="1:15" x14ac:dyDescent="0.3">
      <c r="A127" s="40">
        <v>43663</v>
      </c>
      <c r="B127" s="41" t="s">
        <v>2</v>
      </c>
      <c r="C127" s="42" t="s">
        <v>1</v>
      </c>
      <c r="D127" s="43">
        <v>1.2500000000000001E-2</v>
      </c>
      <c r="E127" s="40">
        <v>54285</v>
      </c>
      <c r="F127" s="44">
        <v>1000</v>
      </c>
      <c r="G127" s="44">
        <v>862</v>
      </c>
      <c r="H127" s="44">
        <v>110</v>
      </c>
      <c r="I127" s="44">
        <v>752</v>
      </c>
      <c r="J127" s="45">
        <v>807</v>
      </c>
      <c r="K127" s="46">
        <v>126.56</v>
      </c>
      <c r="L127" s="46">
        <v>126.57</v>
      </c>
      <c r="M127" s="46">
        <v>0.3</v>
      </c>
      <c r="N127" s="47">
        <v>193</v>
      </c>
      <c r="O127" s="48">
        <v>1.1000000000000001</v>
      </c>
    </row>
    <row r="128" spans="1:15" x14ac:dyDescent="0.3">
      <c r="A128" s="40">
        <v>43668</v>
      </c>
      <c r="B128" s="41" t="s">
        <v>30</v>
      </c>
      <c r="C128" s="42" t="s">
        <v>10</v>
      </c>
      <c r="D128" s="43"/>
      <c r="E128" s="40">
        <v>43754</v>
      </c>
      <c r="F128" s="44">
        <v>2000</v>
      </c>
      <c r="G128" s="44">
        <v>2908</v>
      </c>
      <c r="H128" s="44">
        <v>1973</v>
      </c>
      <c r="I128" s="44">
        <v>935</v>
      </c>
      <c r="J128" s="45">
        <v>1713</v>
      </c>
      <c r="K128" s="46">
        <v>100.14</v>
      </c>
      <c r="L128" s="46">
        <v>100.14051000000001</v>
      </c>
      <c r="M128" s="46">
        <v>-0.60129999999999995</v>
      </c>
      <c r="N128" s="47">
        <v>287</v>
      </c>
      <c r="O128" s="48">
        <v>1.7</v>
      </c>
    </row>
    <row r="129" spans="1:15" x14ac:dyDescent="0.3">
      <c r="A129" s="40">
        <v>43676</v>
      </c>
      <c r="B129" s="41" t="s">
        <v>31</v>
      </c>
      <c r="C129" s="42" t="s">
        <v>4</v>
      </c>
      <c r="D129" s="43">
        <v>0</v>
      </c>
      <c r="E129" s="40">
        <v>44358</v>
      </c>
      <c r="F129" s="44">
        <v>4000</v>
      </c>
      <c r="G129" s="44">
        <v>3449</v>
      </c>
      <c r="H129" s="44">
        <v>1460</v>
      </c>
      <c r="I129" s="44">
        <v>1989</v>
      </c>
      <c r="J129" s="45">
        <v>3274</v>
      </c>
      <c r="K129" s="46">
        <v>101.43</v>
      </c>
      <c r="L129" s="46">
        <v>101.434</v>
      </c>
      <c r="M129" s="46">
        <v>-0.76</v>
      </c>
      <c r="N129" s="47">
        <v>726</v>
      </c>
      <c r="O129" s="48">
        <v>1.1000000000000001</v>
      </c>
    </row>
    <row r="130" spans="1:15" x14ac:dyDescent="0.3">
      <c r="A130" s="40">
        <v>43677</v>
      </c>
      <c r="B130" s="41" t="s">
        <v>35</v>
      </c>
      <c r="C130" s="42" t="s">
        <v>1</v>
      </c>
      <c r="D130" s="43">
        <v>0</v>
      </c>
      <c r="E130" s="40">
        <v>47345</v>
      </c>
      <c r="F130" s="44">
        <v>3000</v>
      </c>
      <c r="G130" s="44">
        <v>4676</v>
      </c>
      <c r="H130" s="44">
        <v>935</v>
      </c>
      <c r="I130" s="44">
        <v>3741</v>
      </c>
      <c r="J130" s="45">
        <v>2344.6</v>
      </c>
      <c r="K130" s="46">
        <v>104.18</v>
      </c>
      <c r="L130" s="46">
        <v>104.18</v>
      </c>
      <c r="M130" s="46">
        <v>-0.41</v>
      </c>
      <c r="N130" s="47">
        <v>655.4</v>
      </c>
      <c r="O130" s="48">
        <v>2</v>
      </c>
    </row>
    <row r="131" spans="1:15" x14ac:dyDescent="0.3">
      <c r="A131" s="40">
        <v>43684</v>
      </c>
      <c r="B131" s="41" t="s">
        <v>33</v>
      </c>
      <c r="C131" s="42" t="s">
        <v>6</v>
      </c>
      <c r="D131" s="43">
        <v>0</v>
      </c>
      <c r="E131" s="40">
        <v>45583</v>
      </c>
      <c r="F131" s="44">
        <v>4000</v>
      </c>
      <c r="G131" s="44">
        <v>3126</v>
      </c>
      <c r="H131" s="44">
        <v>630</v>
      </c>
      <c r="I131" s="44">
        <v>2496</v>
      </c>
      <c r="J131" s="45">
        <v>2646</v>
      </c>
      <c r="K131" s="46">
        <v>104.21</v>
      </c>
      <c r="L131" s="46">
        <v>104.21</v>
      </c>
      <c r="M131" s="46">
        <v>-0.79</v>
      </c>
      <c r="N131" s="47">
        <v>1354</v>
      </c>
      <c r="O131" s="48">
        <v>1.2</v>
      </c>
    </row>
    <row r="132" spans="1:15" x14ac:dyDescent="0.3">
      <c r="A132" s="40">
        <v>43689</v>
      </c>
      <c r="B132" s="41" t="s">
        <v>36</v>
      </c>
      <c r="C132" s="42" t="s">
        <v>10</v>
      </c>
      <c r="D132" s="43"/>
      <c r="E132" s="40">
        <v>43873</v>
      </c>
      <c r="F132" s="44">
        <v>3000</v>
      </c>
      <c r="G132" s="44">
        <v>2540</v>
      </c>
      <c r="H132" s="44">
        <v>880</v>
      </c>
      <c r="I132" s="44">
        <v>1660</v>
      </c>
      <c r="J132" s="45">
        <v>2160</v>
      </c>
      <c r="K132" s="46">
        <v>100.366</v>
      </c>
      <c r="L132" s="46">
        <v>100.36969999999999</v>
      </c>
      <c r="M132" s="46">
        <v>-0.72860000000000003</v>
      </c>
      <c r="N132" s="47">
        <v>840</v>
      </c>
      <c r="O132" s="48">
        <v>1.2</v>
      </c>
    </row>
    <row r="133" spans="1:15" x14ac:dyDescent="0.3">
      <c r="A133" s="40">
        <v>43698</v>
      </c>
      <c r="B133" s="41" t="s">
        <v>37</v>
      </c>
      <c r="C133" s="42" t="s">
        <v>1</v>
      </c>
      <c r="D133" s="43">
        <v>0</v>
      </c>
      <c r="E133" s="40">
        <v>55015</v>
      </c>
      <c r="F133" s="44">
        <v>2000</v>
      </c>
      <c r="G133" s="44">
        <v>869</v>
      </c>
      <c r="H133" s="44">
        <v>126</v>
      </c>
      <c r="I133" s="44">
        <v>743</v>
      </c>
      <c r="J133" s="45">
        <v>824</v>
      </c>
      <c r="K133" s="46">
        <v>103.58</v>
      </c>
      <c r="L133" s="46">
        <v>103.61</v>
      </c>
      <c r="M133" s="46">
        <v>-0.11</v>
      </c>
      <c r="N133" s="47">
        <v>1176</v>
      </c>
      <c r="O133" s="48">
        <v>1.1000000000000001</v>
      </c>
    </row>
    <row r="134" spans="1:15" x14ac:dyDescent="0.3">
      <c r="A134" s="40">
        <v>43704</v>
      </c>
      <c r="B134" s="41" t="s">
        <v>38</v>
      </c>
      <c r="C134" s="42" t="s">
        <v>4</v>
      </c>
      <c r="D134" s="43">
        <v>0</v>
      </c>
      <c r="E134" s="40">
        <v>44449</v>
      </c>
      <c r="F134" s="44">
        <v>5000</v>
      </c>
      <c r="G134" s="44">
        <v>4712</v>
      </c>
      <c r="H134" s="44">
        <v>2970</v>
      </c>
      <c r="I134" s="44">
        <v>1742</v>
      </c>
      <c r="J134" s="45">
        <v>3952</v>
      </c>
      <c r="K134" s="46">
        <v>101.82</v>
      </c>
      <c r="L134" s="46">
        <v>101.825</v>
      </c>
      <c r="M134" s="46">
        <v>-0.89</v>
      </c>
      <c r="N134" s="47">
        <v>1048</v>
      </c>
      <c r="O134" s="48">
        <v>1.2</v>
      </c>
    </row>
    <row r="135" spans="1:15" x14ac:dyDescent="0.3">
      <c r="A135" s="40">
        <v>43705</v>
      </c>
      <c r="B135" s="41" t="s">
        <v>35</v>
      </c>
      <c r="C135" s="42" t="s">
        <v>1</v>
      </c>
      <c r="D135" s="43">
        <v>0</v>
      </c>
      <c r="E135" s="40">
        <v>47345</v>
      </c>
      <c r="F135" s="44">
        <v>3000</v>
      </c>
      <c r="G135" s="44">
        <v>4491</v>
      </c>
      <c r="H135" s="44">
        <v>1115</v>
      </c>
      <c r="I135" s="44">
        <v>3376</v>
      </c>
      <c r="J135" s="45">
        <v>2335.6</v>
      </c>
      <c r="K135" s="46">
        <v>107.28</v>
      </c>
      <c r="L135" s="46">
        <v>107.28</v>
      </c>
      <c r="M135" s="46">
        <v>-0.7</v>
      </c>
      <c r="N135" s="47">
        <v>664.4</v>
      </c>
      <c r="O135" s="48">
        <v>1.9</v>
      </c>
    </row>
    <row r="136" spans="1:15" x14ac:dyDescent="0.3">
      <c r="A136" s="40">
        <v>43712</v>
      </c>
      <c r="B136" s="41" t="s">
        <v>33</v>
      </c>
      <c r="C136" s="42" t="s">
        <v>6</v>
      </c>
      <c r="D136" s="43">
        <v>0</v>
      </c>
      <c r="E136" s="40">
        <v>45583</v>
      </c>
      <c r="F136" s="44">
        <v>3000</v>
      </c>
      <c r="G136" s="44">
        <v>4565</v>
      </c>
      <c r="H136" s="44">
        <v>650</v>
      </c>
      <c r="I136" s="44">
        <v>3915</v>
      </c>
      <c r="J136" s="45">
        <v>2353.25</v>
      </c>
      <c r="K136" s="46">
        <v>104.64</v>
      </c>
      <c r="L136" s="46">
        <v>104.64</v>
      </c>
      <c r="M136" s="46">
        <v>-0.88</v>
      </c>
      <c r="N136" s="47">
        <v>646.75</v>
      </c>
      <c r="O136" s="48">
        <v>1.9</v>
      </c>
    </row>
    <row r="137" spans="1:15" x14ac:dyDescent="0.3">
      <c r="A137" s="40">
        <v>43717</v>
      </c>
      <c r="B137" s="41" t="s">
        <v>36</v>
      </c>
      <c r="C137" s="42" t="s">
        <v>10</v>
      </c>
      <c r="D137" s="43"/>
      <c r="E137" s="40">
        <v>43873</v>
      </c>
      <c r="F137" s="44">
        <v>2000</v>
      </c>
      <c r="G137" s="44">
        <v>1915</v>
      </c>
      <c r="H137" s="44">
        <v>1150</v>
      </c>
      <c r="I137" s="44">
        <v>765</v>
      </c>
      <c r="J137" s="45">
        <v>1440</v>
      </c>
      <c r="K137" s="46">
        <v>100.319</v>
      </c>
      <c r="L137" s="46">
        <v>100.32252</v>
      </c>
      <c r="M137" s="46">
        <v>-0.75149999999999995</v>
      </c>
      <c r="N137" s="47">
        <v>560</v>
      </c>
      <c r="O137" s="48">
        <v>1.3</v>
      </c>
    </row>
    <row r="138" spans="1:15" x14ac:dyDescent="0.3">
      <c r="A138" s="40">
        <v>43718</v>
      </c>
      <c r="B138" s="41" t="s">
        <v>16</v>
      </c>
      <c r="C138" s="42" t="s">
        <v>8</v>
      </c>
      <c r="D138" s="43">
        <v>1E-3</v>
      </c>
      <c r="E138" s="40">
        <v>53432</v>
      </c>
      <c r="F138" s="44">
        <v>500</v>
      </c>
      <c r="G138" s="44">
        <v>267</v>
      </c>
      <c r="H138" s="44">
        <v>105</v>
      </c>
      <c r="I138" s="44">
        <v>162</v>
      </c>
      <c r="J138" s="45">
        <v>207</v>
      </c>
      <c r="K138" s="46">
        <v>143.55000000000001</v>
      </c>
      <c r="L138" s="46">
        <v>143.63</v>
      </c>
      <c r="M138" s="46">
        <v>-1.27</v>
      </c>
      <c r="N138" s="47">
        <v>293</v>
      </c>
      <c r="O138" s="48">
        <v>1.3</v>
      </c>
    </row>
    <row r="139" spans="1:15" x14ac:dyDescent="0.3">
      <c r="A139" s="40">
        <v>43726</v>
      </c>
      <c r="B139" s="41" t="s">
        <v>37</v>
      </c>
      <c r="C139" s="42" t="s">
        <v>1</v>
      </c>
      <c r="D139" s="43">
        <v>0</v>
      </c>
      <c r="E139" s="40">
        <v>55015</v>
      </c>
      <c r="F139" s="44">
        <v>1500</v>
      </c>
      <c r="G139" s="44">
        <v>1134</v>
      </c>
      <c r="H139" s="44">
        <v>306</v>
      </c>
      <c r="I139" s="44">
        <v>828</v>
      </c>
      <c r="J139" s="45">
        <v>948</v>
      </c>
      <c r="K139" s="46">
        <v>98.46</v>
      </c>
      <c r="L139" s="46">
        <v>98.47</v>
      </c>
      <c r="M139" s="46">
        <v>0.05</v>
      </c>
      <c r="N139" s="47">
        <v>552</v>
      </c>
      <c r="O139" s="48">
        <v>1.2</v>
      </c>
    </row>
    <row r="140" spans="1:15" x14ac:dyDescent="0.3">
      <c r="A140" s="40">
        <v>43731</v>
      </c>
      <c r="B140" s="41" t="s">
        <v>32</v>
      </c>
      <c r="C140" s="42" t="s">
        <v>10</v>
      </c>
      <c r="D140" s="43"/>
      <c r="E140" s="40">
        <v>43810</v>
      </c>
      <c r="F140" s="44">
        <v>2000</v>
      </c>
      <c r="G140" s="44">
        <v>1450</v>
      </c>
      <c r="H140" s="44">
        <v>745</v>
      </c>
      <c r="I140" s="44">
        <v>705</v>
      </c>
      <c r="J140" s="45">
        <v>1165</v>
      </c>
      <c r="K140" s="46">
        <v>100.126</v>
      </c>
      <c r="L140" s="46">
        <v>100.12723</v>
      </c>
      <c r="M140" s="46">
        <v>-0.59409999999999996</v>
      </c>
      <c r="N140" s="47">
        <v>835</v>
      </c>
      <c r="O140" s="48">
        <v>1.2</v>
      </c>
    </row>
    <row r="141" spans="1:15" x14ac:dyDescent="0.3">
      <c r="A141" s="40">
        <v>43732</v>
      </c>
      <c r="B141" s="41" t="s">
        <v>38</v>
      </c>
      <c r="C141" s="42" t="s">
        <v>4</v>
      </c>
      <c r="D141" s="43">
        <v>0</v>
      </c>
      <c r="E141" s="40">
        <v>44449</v>
      </c>
      <c r="F141" s="44">
        <v>4000</v>
      </c>
      <c r="G141" s="44">
        <v>4912</v>
      </c>
      <c r="H141" s="44">
        <v>2505</v>
      </c>
      <c r="I141" s="44">
        <v>2407</v>
      </c>
      <c r="J141" s="45">
        <v>3200.5</v>
      </c>
      <c r="K141" s="46">
        <v>101.435</v>
      </c>
      <c r="L141" s="46">
        <v>101.438</v>
      </c>
      <c r="M141" s="46">
        <v>-0.73</v>
      </c>
      <c r="N141" s="47">
        <v>799.5</v>
      </c>
      <c r="O141" s="48">
        <v>1.5</v>
      </c>
    </row>
    <row r="142" spans="1:15" x14ac:dyDescent="0.3">
      <c r="A142" s="40">
        <v>43733</v>
      </c>
      <c r="B142" s="41" t="s">
        <v>35</v>
      </c>
      <c r="C142" s="42" t="s">
        <v>1</v>
      </c>
      <c r="D142" s="43">
        <v>0</v>
      </c>
      <c r="E142" s="40">
        <v>47345</v>
      </c>
      <c r="F142" s="44">
        <v>3000</v>
      </c>
      <c r="G142" s="44">
        <v>5814</v>
      </c>
      <c r="H142" s="44">
        <v>1085</v>
      </c>
      <c r="I142" s="44">
        <v>4729</v>
      </c>
      <c r="J142" s="45">
        <v>2381.6</v>
      </c>
      <c r="K142" s="46">
        <v>106.22</v>
      </c>
      <c r="L142" s="46">
        <v>106.22</v>
      </c>
      <c r="M142" s="46">
        <v>-0.61</v>
      </c>
      <c r="N142" s="47">
        <v>618.4</v>
      </c>
      <c r="O142" s="48">
        <v>2.4</v>
      </c>
    </row>
    <row r="143" spans="1:15" x14ac:dyDescent="0.3">
      <c r="A143" s="40">
        <v>43740</v>
      </c>
      <c r="B143" s="41" t="s">
        <v>33</v>
      </c>
      <c r="C143" s="42" t="s">
        <v>6</v>
      </c>
      <c r="D143" s="43">
        <v>0</v>
      </c>
      <c r="E143" s="40">
        <v>45583</v>
      </c>
      <c r="F143" s="44">
        <v>3000</v>
      </c>
      <c r="G143" s="44">
        <v>5867</v>
      </c>
      <c r="H143" s="44">
        <v>1925</v>
      </c>
      <c r="I143" s="44">
        <v>3942</v>
      </c>
      <c r="J143" s="45">
        <v>2322.9</v>
      </c>
      <c r="K143" s="46">
        <v>103.97</v>
      </c>
      <c r="L143" s="46">
        <v>103.97</v>
      </c>
      <c r="M143" s="46">
        <v>-0.77</v>
      </c>
      <c r="N143" s="47">
        <v>677.1</v>
      </c>
      <c r="O143" s="48">
        <v>2.5</v>
      </c>
    </row>
    <row r="144" spans="1:15" x14ac:dyDescent="0.3">
      <c r="A144" s="40">
        <v>43746</v>
      </c>
      <c r="B144" s="41" t="s">
        <v>13</v>
      </c>
      <c r="C144" s="42" t="s">
        <v>8</v>
      </c>
      <c r="D144" s="43">
        <v>5.0000000000000001E-3</v>
      </c>
      <c r="E144" s="40">
        <v>47588</v>
      </c>
      <c r="F144" s="44">
        <v>500</v>
      </c>
      <c r="G144" s="44">
        <v>850</v>
      </c>
      <c r="H144" s="44">
        <v>655</v>
      </c>
      <c r="I144" s="44">
        <v>195</v>
      </c>
      <c r="J144" s="45">
        <v>385</v>
      </c>
      <c r="K144" s="46">
        <v>121.67</v>
      </c>
      <c r="L144" s="46">
        <v>121.71</v>
      </c>
      <c r="M144" s="46">
        <v>-1.7</v>
      </c>
      <c r="N144" s="47">
        <v>115</v>
      </c>
      <c r="O144" s="48">
        <v>2.2000000000000002</v>
      </c>
    </row>
    <row r="145" spans="1:15" x14ac:dyDescent="0.3">
      <c r="A145" s="40">
        <v>43752</v>
      </c>
      <c r="B145" s="41" t="s">
        <v>39</v>
      </c>
      <c r="C145" s="42" t="s">
        <v>10</v>
      </c>
      <c r="D145" s="43"/>
      <c r="E145" s="40">
        <v>43929</v>
      </c>
      <c r="F145" s="44">
        <v>3000</v>
      </c>
      <c r="G145" s="44">
        <v>3100</v>
      </c>
      <c r="H145" s="44">
        <v>1685</v>
      </c>
      <c r="I145" s="44">
        <v>1415</v>
      </c>
      <c r="J145" s="45">
        <v>2600</v>
      </c>
      <c r="K145" s="46">
        <v>100.2925</v>
      </c>
      <c r="L145" s="46">
        <v>100.29411</v>
      </c>
      <c r="M145" s="46">
        <v>-0.60329999999999995</v>
      </c>
      <c r="N145" s="47">
        <v>400</v>
      </c>
      <c r="O145" s="48">
        <v>1.2</v>
      </c>
    </row>
    <row r="146" spans="1:15" x14ac:dyDescent="0.3">
      <c r="A146" s="40">
        <v>43753</v>
      </c>
      <c r="B146" s="41" t="s">
        <v>38</v>
      </c>
      <c r="C146" s="42" t="s">
        <v>4</v>
      </c>
      <c r="D146" s="43">
        <v>0</v>
      </c>
      <c r="E146" s="40">
        <v>44449</v>
      </c>
      <c r="F146" s="44">
        <v>4000</v>
      </c>
      <c r="G146" s="44">
        <v>5859</v>
      </c>
      <c r="H146" s="44">
        <v>1905</v>
      </c>
      <c r="I146" s="44">
        <v>3954</v>
      </c>
      <c r="J146" s="45">
        <v>3165.5</v>
      </c>
      <c r="K146" s="46">
        <v>101.35</v>
      </c>
      <c r="L146" s="46">
        <v>101.35</v>
      </c>
      <c r="M146" s="46">
        <v>-0.7</v>
      </c>
      <c r="N146" s="47">
        <v>834.5</v>
      </c>
      <c r="O146" s="48">
        <v>1.9</v>
      </c>
    </row>
    <row r="147" spans="1:15" x14ac:dyDescent="0.3">
      <c r="A147" s="40">
        <v>43754</v>
      </c>
      <c r="B147" s="41" t="s">
        <v>2</v>
      </c>
      <c r="C147" s="42" t="s">
        <v>1</v>
      </c>
      <c r="D147" s="43">
        <v>1.2500000000000001E-2</v>
      </c>
      <c r="E147" s="40">
        <v>54285</v>
      </c>
      <c r="F147" s="44">
        <v>1000</v>
      </c>
      <c r="G147" s="44">
        <v>1016</v>
      </c>
      <c r="H147" s="44">
        <v>160</v>
      </c>
      <c r="I147" s="44">
        <v>856</v>
      </c>
      <c r="J147" s="45">
        <v>785.4</v>
      </c>
      <c r="K147" s="46">
        <v>133.68</v>
      </c>
      <c r="L147" s="46">
        <v>133.68</v>
      </c>
      <c r="M147" s="46">
        <v>7.0000000000000007E-2</v>
      </c>
      <c r="N147" s="47">
        <v>214.6</v>
      </c>
      <c r="O147" s="48">
        <v>1.3</v>
      </c>
    </row>
    <row r="148" spans="1:15" x14ac:dyDescent="0.3">
      <c r="A148" s="40">
        <v>43761</v>
      </c>
      <c r="B148" s="41" t="s">
        <v>35</v>
      </c>
      <c r="C148" s="42" t="s">
        <v>1</v>
      </c>
      <c r="D148" s="43">
        <v>0</v>
      </c>
      <c r="E148" s="40">
        <v>47345</v>
      </c>
      <c r="F148" s="44">
        <v>3000</v>
      </c>
      <c r="G148" s="44">
        <v>5826</v>
      </c>
      <c r="H148" s="44">
        <v>1095</v>
      </c>
      <c r="I148" s="44">
        <v>4731</v>
      </c>
      <c r="J148" s="45">
        <v>2503.9499999999998</v>
      </c>
      <c r="K148" s="46">
        <v>104.1</v>
      </c>
      <c r="L148" s="46">
        <v>104.1</v>
      </c>
      <c r="M148" s="46">
        <v>-0.41</v>
      </c>
      <c r="N148" s="47">
        <v>496.05</v>
      </c>
      <c r="O148" s="48">
        <v>2.2999999999999998</v>
      </c>
    </row>
    <row r="149" spans="1:15" x14ac:dyDescent="0.3">
      <c r="A149" s="40">
        <v>43768</v>
      </c>
      <c r="B149" s="41" t="s">
        <v>33</v>
      </c>
      <c r="C149" s="42" t="s">
        <v>6</v>
      </c>
      <c r="D149" s="43">
        <v>0</v>
      </c>
      <c r="E149" s="40">
        <v>45583</v>
      </c>
      <c r="F149" s="44">
        <v>3000</v>
      </c>
      <c r="G149" s="44">
        <v>4260</v>
      </c>
      <c r="H149" s="44">
        <v>1505</v>
      </c>
      <c r="I149" s="44">
        <v>2755</v>
      </c>
      <c r="J149" s="45">
        <v>2464</v>
      </c>
      <c r="K149" s="46">
        <v>102.95</v>
      </c>
      <c r="L149" s="46">
        <v>102.95</v>
      </c>
      <c r="M149" s="46">
        <v>-0.57999999999999996</v>
      </c>
      <c r="N149" s="47">
        <v>536</v>
      </c>
      <c r="O149" s="48">
        <v>1.7</v>
      </c>
    </row>
    <row r="150" spans="1:15" x14ac:dyDescent="0.3">
      <c r="A150" s="40">
        <v>43774</v>
      </c>
      <c r="B150" s="41" t="s">
        <v>13</v>
      </c>
      <c r="C150" s="42" t="s">
        <v>8</v>
      </c>
      <c r="D150" s="43">
        <v>5.0000000000000001E-3</v>
      </c>
      <c r="E150" s="40">
        <v>47588</v>
      </c>
      <c r="F150" s="44">
        <v>500</v>
      </c>
      <c r="G150" s="44">
        <v>879</v>
      </c>
      <c r="H150" s="44">
        <v>626</v>
      </c>
      <c r="I150" s="44">
        <v>253</v>
      </c>
      <c r="J150" s="45">
        <v>381</v>
      </c>
      <c r="K150" s="46">
        <v>119.94</v>
      </c>
      <c r="L150" s="46">
        <v>119.96</v>
      </c>
      <c r="M150" s="46">
        <v>-1.28</v>
      </c>
      <c r="N150" s="47">
        <v>119</v>
      </c>
      <c r="O150" s="48">
        <v>2.2999999999999998</v>
      </c>
    </row>
    <row r="151" spans="1:15" x14ac:dyDescent="0.3">
      <c r="A151" s="40">
        <v>43780</v>
      </c>
      <c r="B151" s="41" t="s">
        <v>39</v>
      </c>
      <c r="C151" s="42" t="s">
        <v>10</v>
      </c>
      <c r="D151" s="43"/>
      <c r="E151" s="40">
        <v>43929</v>
      </c>
      <c r="F151" s="44">
        <v>2000</v>
      </c>
      <c r="G151" s="44">
        <v>3110</v>
      </c>
      <c r="H151" s="44">
        <v>2005</v>
      </c>
      <c r="I151" s="44">
        <v>1105</v>
      </c>
      <c r="J151" s="45">
        <v>1660</v>
      </c>
      <c r="K151" s="46">
        <v>100.242</v>
      </c>
      <c r="L151" s="46">
        <v>100.242</v>
      </c>
      <c r="M151" s="46">
        <v>-0.59119999999999995</v>
      </c>
      <c r="N151" s="47">
        <v>340</v>
      </c>
      <c r="O151" s="48">
        <v>1.9</v>
      </c>
    </row>
    <row r="152" spans="1:15" x14ac:dyDescent="0.3">
      <c r="A152" s="40">
        <v>43781</v>
      </c>
      <c r="B152" s="41" t="s">
        <v>40</v>
      </c>
      <c r="C152" s="42" t="s">
        <v>4</v>
      </c>
      <c r="D152" s="43">
        <v>0</v>
      </c>
      <c r="E152" s="40">
        <v>44540</v>
      </c>
      <c r="F152" s="44">
        <v>5000</v>
      </c>
      <c r="G152" s="44">
        <v>7468</v>
      </c>
      <c r="H152" s="44">
        <v>2760</v>
      </c>
      <c r="I152" s="44">
        <v>4708</v>
      </c>
      <c r="J152" s="45">
        <v>4007.7</v>
      </c>
      <c r="K152" s="46">
        <v>101.29</v>
      </c>
      <c r="L152" s="46">
        <v>101.29300000000001</v>
      </c>
      <c r="M152" s="46">
        <v>-0.62</v>
      </c>
      <c r="N152" s="47">
        <v>992.3</v>
      </c>
      <c r="O152" s="48">
        <v>1.9</v>
      </c>
    </row>
    <row r="153" spans="1:15" x14ac:dyDescent="0.3">
      <c r="A153" s="40">
        <v>43782</v>
      </c>
      <c r="B153" s="41" t="s">
        <v>35</v>
      </c>
      <c r="C153" s="42" t="s">
        <v>1</v>
      </c>
      <c r="D153" s="43">
        <v>0</v>
      </c>
      <c r="E153" s="40">
        <v>47345</v>
      </c>
      <c r="F153" s="44">
        <v>3000</v>
      </c>
      <c r="G153" s="44">
        <v>4872</v>
      </c>
      <c r="H153" s="44">
        <v>1065</v>
      </c>
      <c r="I153" s="44">
        <v>3807</v>
      </c>
      <c r="J153" s="45">
        <v>2434.1999999999998</v>
      </c>
      <c r="K153" s="46">
        <v>102.85</v>
      </c>
      <c r="L153" s="46">
        <v>102.85</v>
      </c>
      <c r="M153" s="46">
        <v>-0.28999999999999998</v>
      </c>
      <c r="N153" s="47">
        <v>565.79999999999995</v>
      </c>
      <c r="O153" s="48">
        <v>2</v>
      </c>
    </row>
    <row r="154" spans="1:15" x14ac:dyDescent="0.3">
      <c r="A154" s="40">
        <v>43789</v>
      </c>
      <c r="B154" s="41" t="s">
        <v>37</v>
      </c>
      <c r="C154" s="42" t="s">
        <v>1</v>
      </c>
      <c r="D154" s="43">
        <v>0</v>
      </c>
      <c r="E154" s="40">
        <v>55015</v>
      </c>
      <c r="F154" s="44">
        <v>1500</v>
      </c>
      <c r="G154" s="44">
        <v>1369</v>
      </c>
      <c r="H154" s="44">
        <v>324</v>
      </c>
      <c r="I154" s="44">
        <v>1045</v>
      </c>
      <c r="J154" s="45">
        <v>1170</v>
      </c>
      <c r="K154" s="46">
        <v>95.77</v>
      </c>
      <c r="L154" s="46">
        <v>95.79</v>
      </c>
      <c r="M154" s="46">
        <v>0.14000000000000001</v>
      </c>
      <c r="N154" s="47">
        <v>330</v>
      </c>
      <c r="O154" s="48">
        <v>1.2</v>
      </c>
    </row>
    <row r="155" spans="1:15" x14ac:dyDescent="0.3">
      <c r="A155" s="40">
        <v>43794</v>
      </c>
      <c r="B155" s="41" t="s">
        <v>36</v>
      </c>
      <c r="C155" s="42" t="s">
        <v>10</v>
      </c>
      <c r="D155" s="43"/>
      <c r="E155" s="40">
        <v>43873</v>
      </c>
      <c r="F155" s="44">
        <v>2000</v>
      </c>
      <c r="G155" s="44">
        <v>3826</v>
      </c>
      <c r="H155" s="44">
        <v>2360</v>
      </c>
      <c r="I155" s="44">
        <v>1466</v>
      </c>
      <c r="J155" s="45">
        <v>935.8</v>
      </c>
      <c r="K155" s="46">
        <v>100.1302</v>
      </c>
      <c r="L155" s="46">
        <v>100.13066000000001</v>
      </c>
      <c r="M155" s="46">
        <v>-0.61009999999999998</v>
      </c>
      <c r="N155" s="47">
        <v>1064.2</v>
      </c>
      <c r="O155" s="48">
        <v>4.0999999999999996</v>
      </c>
    </row>
    <row r="156" spans="1:15" x14ac:dyDescent="0.3">
      <c r="A156" s="40">
        <v>43796</v>
      </c>
      <c r="B156" s="41" t="s">
        <v>33</v>
      </c>
      <c r="C156" s="42" t="s">
        <v>6</v>
      </c>
      <c r="D156" s="43">
        <v>0</v>
      </c>
      <c r="E156" s="40">
        <v>45583</v>
      </c>
      <c r="F156" s="44">
        <v>3000</v>
      </c>
      <c r="G156" s="44">
        <v>4732</v>
      </c>
      <c r="H156" s="44">
        <v>1040</v>
      </c>
      <c r="I156" s="44">
        <v>3692</v>
      </c>
      <c r="J156" s="45">
        <v>2425.1999999999998</v>
      </c>
      <c r="K156" s="46">
        <v>102.98</v>
      </c>
      <c r="L156" s="46">
        <v>102.98</v>
      </c>
      <c r="M156" s="46">
        <v>-0.6</v>
      </c>
      <c r="N156" s="47">
        <v>574.79999999999995</v>
      </c>
      <c r="O156" s="48">
        <v>2</v>
      </c>
    </row>
    <row r="157" spans="1:15" x14ac:dyDescent="0.3">
      <c r="A157" s="40">
        <v>43803</v>
      </c>
      <c r="B157" s="41" t="s">
        <v>35</v>
      </c>
      <c r="C157" s="42" t="s">
        <v>1</v>
      </c>
      <c r="D157" s="43">
        <v>0</v>
      </c>
      <c r="E157" s="40">
        <v>47345</v>
      </c>
      <c r="F157" s="44">
        <v>3000</v>
      </c>
      <c r="G157" s="44">
        <v>4609</v>
      </c>
      <c r="H157" s="44">
        <v>1110</v>
      </c>
      <c r="I157" s="44">
        <v>3499</v>
      </c>
      <c r="J157" s="45">
        <v>2474.35</v>
      </c>
      <c r="K157" s="46">
        <v>103.29</v>
      </c>
      <c r="L157" s="46">
        <v>103.29</v>
      </c>
      <c r="M157" s="46">
        <v>-0.33</v>
      </c>
      <c r="N157" s="47">
        <v>525.65</v>
      </c>
      <c r="O157" s="48">
        <v>1.9</v>
      </c>
    </row>
    <row r="158" spans="1:15" x14ac:dyDescent="0.3">
      <c r="A158" s="40">
        <v>43808</v>
      </c>
      <c r="B158" s="41" t="s">
        <v>41</v>
      </c>
      <c r="C158" s="42" t="s">
        <v>10</v>
      </c>
      <c r="D158" s="43"/>
      <c r="E158" s="40">
        <v>43992</v>
      </c>
      <c r="F158" s="44">
        <v>3000</v>
      </c>
      <c r="G158" s="44">
        <v>2995</v>
      </c>
      <c r="H158" s="44">
        <v>1480</v>
      </c>
      <c r="I158" s="44">
        <v>1515</v>
      </c>
      <c r="J158" s="45">
        <v>1509</v>
      </c>
      <c r="K158" s="46">
        <v>100.3211</v>
      </c>
      <c r="L158" s="46">
        <v>100.32207</v>
      </c>
      <c r="M158" s="46">
        <v>-0.63500000000000001</v>
      </c>
      <c r="N158" s="47">
        <v>1491</v>
      </c>
      <c r="O158" s="48">
        <v>2</v>
      </c>
    </row>
    <row r="159" spans="1:15" x14ac:dyDescent="0.3">
      <c r="A159" s="40">
        <v>43809</v>
      </c>
      <c r="B159" s="41" t="s">
        <v>40</v>
      </c>
      <c r="C159" s="42" t="s">
        <v>4</v>
      </c>
      <c r="D159" s="43">
        <v>0</v>
      </c>
      <c r="E159" s="40">
        <v>44540</v>
      </c>
      <c r="F159" s="44">
        <v>4000</v>
      </c>
      <c r="G159" s="44">
        <v>7325</v>
      </c>
      <c r="H159" s="44">
        <v>4114</v>
      </c>
      <c r="I159" s="44">
        <v>3211</v>
      </c>
      <c r="J159" s="45">
        <v>3193.8</v>
      </c>
      <c r="K159" s="46">
        <v>101.29</v>
      </c>
      <c r="L159" s="46">
        <v>101.29300000000001</v>
      </c>
      <c r="M159" s="46">
        <v>-0.64</v>
      </c>
      <c r="N159" s="47">
        <v>806.2</v>
      </c>
      <c r="O159" s="48">
        <v>2.2999999999999998</v>
      </c>
    </row>
    <row r="160" spans="1:15" x14ac:dyDescent="0.3">
      <c r="A160" s="49">
        <v>43836</v>
      </c>
      <c r="B160" s="50" t="s">
        <v>42</v>
      </c>
      <c r="C160" s="51" t="s">
        <v>10</v>
      </c>
      <c r="D160" s="52"/>
      <c r="E160" s="49">
        <v>44020</v>
      </c>
      <c r="F160" s="44">
        <v>3000</v>
      </c>
      <c r="G160" s="44">
        <v>3026</v>
      </c>
      <c r="H160" s="44">
        <v>1855</v>
      </c>
      <c r="I160" s="44">
        <v>1171</v>
      </c>
      <c r="J160" s="53">
        <v>2051</v>
      </c>
      <c r="K160" s="54">
        <v>100.3121</v>
      </c>
      <c r="L160" s="54">
        <v>100.31218</v>
      </c>
      <c r="M160" s="54">
        <v>-0.61560000000000004</v>
      </c>
      <c r="N160" s="55">
        <v>949</v>
      </c>
      <c r="O160" s="48">
        <v>1.5</v>
      </c>
    </row>
    <row r="161" spans="1:15" x14ac:dyDescent="0.3">
      <c r="A161" s="49">
        <v>43837</v>
      </c>
      <c r="B161" s="50" t="s">
        <v>13</v>
      </c>
      <c r="C161" s="51" t="s">
        <v>8</v>
      </c>
      <c r="D161" s="52">
        <v>5.0000000000000001E-3</v>
      </c>
      <c r="E161" s="49">
        <v>47588</v>
      </c>
      <c r="F161" s="44">
        <v>500</v>
      </c>
      <c r="G161" s="44">
        <v>750</v>
      </c>
      <c r="H161" s="44">
        <v>472</v>
      </c>
      <c r="I161" s="44">
        <v>278</v>
      </c>
      <c r="J161" s="53">
        <v>418</v>
      </c>
      <c r="K161" s="54">
        <v>119.78</v>
      </c>
      <c r="L161" s="54">
        <v>119.81</v>
      </c>
      <c r="M161" s="54">
        <v>-1.29</v>
      </c>
      <c r="N161" s="55">
        <v>82</v>
      </c>
      <c r="O161" s="48">
        <v>1.8</v>
      </c>
    </row>
    <row r="162" spans="1:15" x14ac:dyDescent="0.3">
      <c r="A162" s="49">
        <v>43838</v>
      </c>
      <c r="B162" s="50" t="s">
        <v>43</v>
      </c>
      <c r="C162" s="51" t="s">
        <v>1</v>
      </c>
      <c r="D162" s="52">
        <v>0</v>
      </c>
      <c r="E162" s="49">
        <v>47529</v>
      </c>
      <c r="F162" s="44">
        <v>5000</v>
      </c>
      <c r="G162" s="44">
        <v>4224</v>
      </c>
      <c r="H162" s="44">
        <v>1760</v>
      </c>
      <c r="I162" s="44">
        <v>2464</v>
      </c>
      <c r="J162" s="53">
        <v>3534</v>
      </c>
      <c r="K162" s="54">
        <v>102.56</v>
      </c>
      <c r="L162" s="54">
        <v>102.57</v>
      </c>
      <c r="M162" s="54">
        <v>-0.25</v>
      </c>
      <c r="N162" s="55">
        <v>1466</v>
      </c>
      <c r="O162" s="48">
        <v>1.2</v>
      </c>
    </row>
    <row r="163" spans="1:15" x14ac:dyDescent="0.3">
      <c r="A163" s="49">
        <v>43843</v>
      </c>
      <c r="B163" s="50" t="s">
        <v>39</v>
      </c>
      <c r="C163" s="51" t="s">
        <v>10</v>
      </c>
      <c r="D163" s="52" t="s">
        <v>44</v>
      </c>
      <c r="E163" s="49">
        <v>43929</v>
      </c>
      <c r="F163" s="44">
        <v>2000</v>
      </c>
      <c r="G163" s="44">
        <v>3002</v>
      </c>
      <c r="H163" s="44">
        <v>2067</v>
      </c>
      <c r="I163" s="44">
        <v>935</v>
      </c>
      <c r="J163" s="53">
        <v>1885</v>
      </c>
      <c r="K163" s="54">
        <v>100.1362</v>
      </c>
      <c r="L163" s="54">
        <v>100.13714</v>
      </c>
      <c r="M163" s="54">
        <v>-0.58689999999999998</v>
      </c>
      <c r="N163" s="55">
        <v>115</v>
      </c>
      <c r="O163" s="48">
        <v>1.6</v>
      </c>
    </row>
    <row r="164" spans="1:15" x14ac:dyDescent="0.3">
      <c r="A164" s="49">
        <v>43845</v>
      </c>
      <c r="B164" s="50" t="s">
        <v>37</v>
      </c>
      <c r="C164" s="51" t="s">
        <v>1</v>
      </c>
      <c r="D164" s="52">
        <v>0</v>
      </c>
      <c r="E164" s="49">
        <v>55015</v>
      </c>
      <c r="F164" s="44">
        <v>1500</v>
      </c>
      <c r="G164" s="44">
        <v>1214</v>
      </c>
      <c r="H164" s="44">
        <v>161</v>
      </c>
      <c r="I164" s="44">
        <v>1053</v>
      </c>
      <c r="J164" s="53">
        <v>1114</v>
      </c>
      <c r="K164" s="54">
        <v>90.91</v>
      </c>
      <c r="L164" s="54">
        <v>90.94</v>
      </c>
      <c r="M164" s="54">
        <v>0.31</v>
      </c>
      <c r="N164" s="55">
        <v>386</v>
      </c>
      <c r="O164" s="48">
        <v>1.1000000000000001</v>
      </c>
    </row>
    <row r="165" spans="1:15" x14ac:dyDescent="0.3">
      <c r="A165" s="49">
        <v>43850</v>
      </c>
      <c r="B165" s="50" t="s">
        <v>41</v>
      </c>
      <c r="C165" s="51" t="s">
        <v>10</v>
      </c>
      <c r="D165" s="52" t="s">
        <v>44</v>
      </c>
      <c r="E165" s="49">
        <v>43992</v>
      </c>
      <c r="F165" s="44">
        <v>1500</v>
      </c>
      <c r="G165" s="44">
        <v>2900</v>
      </c>
      <c r="H165" s="44">
        <v>2240</v>
      </c>
      <c r="I165" s="44">
        <v>660</v>
      </c>
      <c r="J165" s="53">
        <v>1235</v>
      </c>
      <c r="K165" s="54">
        <v>100.2218</v>
      </c>
      <c r="L165" s="54">
        <v>100.2231</v>
      </c>
      <c r="M165" s="54">
        <v>-0.57240000000000002</v>
      </c>
      <c r="N165" s="55">
        <v>265</v>
      </c>
      <c r="O165" s="48">
        <v>2.2999999999999998</v>
      </c>
    </row>
    <row r="166" spans="1:15" x14ac:dyDescent="0.3">
      <c r="A166" s="49">
        <v>43851</v>
      </c>
      <c r="B166" s="50" t="s">
        <v>40</v>
      </c>
      <c r="C166" s="51" t="s">
        <v>4</v>
      </c>
      <c r="D166" s="52">
        <v>0</v>
      </c>
      <c r="E166" s="49">
        <v>44540</v>
      </c>
      <c r="F166" s="44">
        <v>4000</v>
      </c>
      <c r="G166" s="44">
        <v>5457</v>
      </c>
      <c r="H166" s="44">
        <v>3105</v>
      </c>
      <c r="I166" s="44">
        <v>2352</v>
      </c>
      <c r="J166" s="53">
        <v>3224.5</v>
      </c>
      <c r="K166" s="54">
        <v>101.105</v>
      </c>
      <c r="L166" s="54">
        <v>101.108</v>
      </c>
      <c r="M166" s="54">
        <v>-0.57999999999999996</v>
      </c>
      <c r="N166" s="55">
        <v>775.5</v>
      </c>
      <c r="O166" s="48">
        <v>1.7</v>
      </c>
    </row>
    <row r="167" spans="1:15" x14ac:dyDescent="0.3">
      <c r="A167" s="49">
        <v>43859</v>
      </c>
      <c r="B167" s="50" t="s">
        <v>45</v>
      </c>
      <c r="C167" s="51" t="s">
        <v>6</v>
      </c>
      <c r="D167" s="52">
        <v>0</v>
      </c>
      <c r="E167" s="49">
        <v>45758</v>
      </c>
      <c r="F167" s="44">
        <v>4000</v>
      </c>
      <c r="G167" s="44">
        <v>4417</v>
      </c>
      <c r="H167" s="44">
        <v>1260</v>
      </c>
      <c r="I167" s="44">
        <v>3157</v>
      </c>
      <c r="J167" s="53">
        <v>3215.3</v>
      </c>
      <c r="K167" s="54">
        <v>103.13</v>
      </c>
      <c r="L167" s="54">
        <v>103.14</v>
      </c>
      <c r="M167" s="54">
        <v>-0.59</v>
      </c>
      <c r="N167" s="55">
        <v>784.7</v>
      </c>
      <c r="O167" s="48">
        <v>1.4</v>
      </c>
    </row>
    <row r="168" spans="1:15" x14ac:dyDescent="0.3">
      <c r="A168" s="49">
        <v>43865.416666666664</v>
      </c>
      <c r="B168" s="50" t="s">
        <v>13</v>
      </c>
      <c r="C168" s="51" t="s">
        <v>8</v>
      </c>
      <c r="D168" s="52">
        <v>5.0000000000000001E-3</v>
      </c>
      <c r="E168" s="49">
        <v>47588</v>
      </c>
      <c r="F168" s="44">
        <v>250</v>
      </c>
      <c r="G168" s="44">
        <v>714</v>
      </c>
      <c r="H168" s="44">
        <v>497</v>
      </c>
      <c r="I168" s="44">
        <v>217</v>
      </c>
      <c r="J168" s="53">
        <v>186.9</v>
      </c>
      <c r="K168" s="54">
        <v>121.03</v>
      </c>
      <c r="L168" s="54">
        <v>121.04</v>
      </c>
      <c r="M168" s="54">
        <v>-1.41</v>
      </c>
      <c r="N168" s="55">
        <v>63.1</v>
      </c>
      <c r="O168" s="48">
        <v>3.8</v>
      </c>
    </row>
    <row r="169" spans="1:15" x14ac:dyDescent="0.3">
      <c r="A169" s="49">
        <v>43865.458333333336</v>
      </c>
      <c r="B169" s="50" t="s">
        <v>16</v>
      </c>
      <c r="C169" s="51" t="s">
        <v>8</v>
      </c>
      <c r="D169" s="52">
        <v>1E-3</v>
      </c>
      <c r="E169" s="49">
        <v>53432</v>
      </c>
      <c r="F169" s="44">
        <v>250</v>
      </c>
      <c r="G169" s="44">
        <v>371</v>
      </c>
      <c r="H169" s="44">
        <v>242</v>
      </c>
      <c r="I169" s="44">
        <v>129</v>
      </c>
      <c r="J169" s="53">
        <v>179</v>
      </c>
      <c r="K169" s="54">
        <v>141.78</v>
      </c>
      <c r="L169" s="54">
        <v>141.87</v>
      </c>
      <c r="M169" s="54">
        <v>-1.24</v>
      </c>
      <c r="N169" s="55">
        <v>71</v>
      </c>
      <c r="O169" s="48">
        <v>2.1</v>
      </c>
    </row>
    <row r="170" spans="1:15" x14ac:dyDescent="0.3">
      <c r="A170" s="49">
        <v>43871</v>
      </c>
      <c r="B170" s="50" t="s">
        <v>46</v>
      </c>
      <c r="C170" s="51" t="s">
        <v>10</v>
      </c>
      <c r="D170" s="52" t="s">
        <v>44</v>
      </c>
      <c r="E170" s="49">
        <v>44048</v>
      </c>
      <c r="F170" s="44">
        <v>3000</v>
      </c>
      <c r="G170" s="44">
        <v>3955</v>
      </c>
      <c r="H170" s="44">
        <v>2035</v>
      </c>
      <c r="I170" s="44">
        <v>1920</v>
      </c>
      <c r="J170" s="53">
        <v>2700</v>
      </c>
      <c r="K170" s="54">
        <v>100.283</v>
      </c>
      <c r="L170" s="54">
        <v>100.28503000000001</v>
      </c>
      <c r="M170" s="54">
        <v>-0.5847</v>
      </c>
      <c r="N170" s="55">
        <v>300</v>
      </c>
      <c r="O170" s="48">
        <v>1.5</v>
      </c>
    </row>
    <row r="171" spans="1:15" x14ac:dyDescent="0.3">
      <c r="A171" s="49">
        <v>43873</v>
      </c>
      <c r="B171" s="50" t="s">
        <v>43</v>
      </c>
      <c r="C171" s="51" t="s">
        <v>1</v>
      </c>
      <c r="D171" s="52">
        <v>0</v>
      </c>
      <c r="E171" s="49">
        <v>47529</v>
      </c>
      <c r="F171" s="44">
        <v>4000</v>
      </c>
      <c r="G171" s="44">
        <v>3836</v>
      </c>
      <c r="H171" s="44">
        <v>1080</v>
      </c>
      <c r="I171" s="44">
        <v>2756</v>
      </c>
      <c r="J171" s="53">
        <v>3181</v>
      </c>
      <c r="K171" s="54">
        <v>103.84</v>
      </c>
      <c r="L171" s="54">
        <v>103.84</v>
      </c>
      <c r="M171" s="54">
        <v>-0.38</v>
      </c>
      <c r="N171" s="55">
        <v>819</v>
      </c>
      <c r="O171" s="48">
        <v>1.2</v>
      </c>
    </row>
    <row r="172" spans="1:15" x14ac:dyDescent="0.3">
      <c r="A172" s="49">
        <v>43878</v>
      </c>
      <c r="B172" s="50" t="s">
        <v>42</v>
      </c>
      <c r="C172" s="51" t="s">
        <v>10</v>
      </c>
      <c r="D172" s="52" t="s">
        <v>44</v>
      </c>
      <c r="E172" s="49">
        <v>44020</v>
      </c>
      <c r="F172" s="44">
        <v>1500</v>
      </c>
      <c r="G172" s="44">
        <v>3291</v>
      </c>
      <c r="H172" s="44">
        <v>2100</v>
      </c>
      <c r="I172" s="44">
        <v>1191</v>
      </c>
      <c r="J172" s="53">
        <v>1391</v>
      </c>
      <c r="K172" s="54">
        <v>100.226</v>
      </c>
      <c r="L172" s="54">
        <v>100.22602999999999</v>
      </c>
      <c r="M172" s="54">
        <v>-0.57989999999999997</v>
      </c>
      <c r="N172" s="55">
        <v>109</v>
      </c>
      <c r="O172" s="48">
        <v>2.4</v>
      </c>
    </row>
    <row r="173" spans="1:15" x14ac:dyDescent="0.3">
      <c r="A173" s="49">
        <v>43879</v>
      </c>
      <c r="B173" s="50" t="s">
        <v>47</v>
      </c>
      <c r="C173" s="51" t="s">
        <v>4</v>
      </c>
      <c r="D173" s="52">
        <v>0</v>
      </c>
      <c r="E173" s="49">
        <v>44631</v>
      </c>
      <c r="F173" s="44">
        <v>5000</v>
      </c>
      <c r="G173" s="44">
        <v>5979</v>
      </c>
      <c r="H173" s="44">
        <v>2855</v>
      </c>
      <c r="I173" s="44">
        <v>3124</v>
      </c>
      <c r="J173" s="53">
        <v>4064</v>
      </c>
      <c r="K173" s="54">
        <v>101.36</v>
      </c>
      <c r="L173" s="54">
        <v>101.36199999999999</v>
      </c>
      <c r="M173" s="54">
        <v>-0.66</v>
      </c>
      <c r="N173" s="55">
        <v>936</v>
      </c>
      <c r="O173" s="48">
        <v>1.5</v>
      </c>
    </row>
    <row r="174" spans="1:15" x14ac:dyDescent="0.3">
      <c r="A174" s="49">
        <v>43880</v>
      </c>
      <c r="B174" s="50" t="s">
        <v>2</v>
      </c>
      <c r="C174" s="51" t="s">
        <v>1</v>
      </c>
      <c r="D174" s="52">
        <v>1.2500000000000001E-2</v>
      </c>
      <c r="E174" s="49">
        <v>54285</v>
      </c>
      <c r="F174" s="44">
        <v>1500</v>
      </c>
      <c r="G174" s="44">
        <v>1045</v>
      </c>
      <c r="H174" s="44">
        <v>140</v>
      </c>
      <c r="I174" s="44">
        <v>905</v>
      </c>
      <c r="J174" s="53">
        <v>975</v>
      </c>
      <c r="K174" s="54">
        <v>133.15</v>
      </c>
      <c r="L174" s="54">
        <v>133.19999999999999</v>
      </c>
      <c r="M174" s="54">
        <v>7.0000000000000007E-2</v>
      </c>
      <c r="N174" s="55">
        <v>525</v>
      </c>
      <c r="O174" s="48">
        <v>1.1000000000000001</v>
      </c>
    </row>
    <row r="175" spans="1:15" x14ac:dyDescent="0.3">
      <c r="A175" s="49">
        <v>43887</v>
      </c>
      <c r="B175" s="50" t="s">
        <v>45</v>
      </c>
      <c r="C175" s="51" t="s">
        <v>6</v>
      </c>
      <c r="D175" s="52">
        <v>0</v>
      </c>
      <c r="E175" s="49">
        <v>45758</v>
      </c>
      <c r="F175" s="44">
        <v>4000</v>
      </c>
      <c r="G175" s="44">
        <v>3373</v>
      </c>
      <c r="H175" s="44">
        <v>588</v>
      </c>
      <c r="I175" s="44">
        <v>2785</v>
      </c>
      <c r="J175" s="53">
        <v>3223</v>
      </c>
      <c r="K175" s="54">
        <v>103.6</v>
      </c>
      <c r="L175" s="54">
        <v>103.62</v>
      </c>
      <c r="M175" s="54">
        <v>-0.69</v>
      </c>
      <c r="N175" s="55">
        <v>777</v>
      </c>
      <c r="O175" s="48">
        <v>1</v>
      </c>
    </row>
    <row r="176" spans="1:15" x14ac:dyDescent="0.3">
      <c r="A176" s="49">
        <v>43892</v>
      </c>
      <c r="B176" s="50" t="s">
        <v>48</v>
      </c>
      <c r="C176" s="51" t="s">
        <v>10</v>
      </c>
      <c r="D176" s="52" t="s">
        <v>44</v>
      </c>
      <c r="E176" s="49">
        <v>44083</v>
      </c>
      <c r="F176" s="44">
        <v>3000</v>
      </c>
      <c r="G176" s="44">
        <v>3285</v>
      </c>
      <c r="H176" s="44">
        <v>2075</v>
      </c>
      <c r="I176" s="44">
        <v>1210</v>
      </c>
      <c r="J176" s="53">
        <v>1910</v>
      </c>
      <c r="K176" s="54">
        <v>100.325</v>
      </c>
      <c r="L176" s="54">
        <v>100.3297</v>
      </c>
      <c r="M176" s="54">
        <v>-0.62590000000000001</v>
      </c>
      <c r="N176" s="55">
        <v>1090</v>
      </c>
      <c r="O176" s="48">
        <v>1.7</v>
      </c>
    </row>
    <row r="177" spans="1:15" x14ac:dyDescent="0.3">
      <c r="A177" s="49">
        <v>43893.416666666664</v>
      </c>
      <c r="B177" s="50" t="s">
        <v>7</v>
      </c>
      <c r="C177" s="51" t="s">
        <v>8</v>
      </c>
      <c r="D177" s="52">
        <v>1E-3</v>
      </c>
      <c r="E177" s="49">
        <v>46127</v>
      </c>
      <c r="F177" s="44">
        <v>250</v>
      </c>
      <c r="G177" s="44">
        <v>390</v>
      </c>
      <c r="H177" s="44">
        <v>177</v>
      </c>
      <c r="I177" s="44">
        <v>213</v>
      </c>
      <c r="J177" s="53">
        <v>184.1</v>
      </c>
      <c r="K177" s="54">
        <v>109.64</v>
      </c>
      <c r="L177" s="54">
        <v>109.64</v>
      </c>
      <c r="M177" s="54">
        <v>-1.4</v>
      </c>
      <c r="N177" s="55">
        <v>65.900000000000006</v>
      </c>
      <c r="O177" s="48">
        <v>2.1</v>
      </c>
    </row>
    <row r="178" spans="1:15" x14ac:dyDescent="0.3">
      <c r="A178" s="49">
        <v>43893.458333333336</v>
      </c>
      <c r="B178" s="50" t="s">
        <v>13</v>
      </c>
      <c r="C178" s="51" t="s">
        <v>8</v>
      </c>
      <c r="D178" s="52">
        <v>5.0000000000000001E-3</v>
      </c>
      <c r="E178" s="49">
        <v>47588</v>
      </c>
      <c r="F178" s="44">
        <v>250</v>
      </c>
      <c r="G178" s="44">
        <v>514</v>
      </c>
      <c r="H178" s="44">
        <v>404</v>
      </c>
      <c r="I178" s="44">
        <v>110</v>
      </c>
      <c r="J178" s="53">
        <v>181.5</v>
      </c>
      <c r="K178" s="54">
        <v>120.9</v>
      </c>
      <c r="L178" s="54">
        <v>120.9</v>
      </c>
      <c r="M178" s="54">
        <v>-1.41</v>
      </c>
      <c r="N178" s="55">
        <v>68.5</v>
      </c>
      <c r="O178" s="48">
        <v>2.8</v>
      </c>
    </row>
    <row r="179" spans="1:15" x14ac:dyDescent="0.3">
      <c r="A179" s="49">
        <v>43901</v>
      </c>
      <c r="B179" s="50" t="s">
        <v>43</v>
      </c>
      <c r="C179" s="51" t="s">
        <v>1</v>
      </c>
      <c r="D179" s="52">
        <v>0</v>
      </c>
      <c r="E179" s="49">
        <v>47529</v>
      </c>
      <c r="F179" s="44">
        <v>4000</v>
      </c>
      <c r="G179" s="44">
        <v>2942</v>
      </c>
      <c r="H179" s="44">
        <v>525</v>
      </c>
      <c r="I179" s="44">
        <v>2417</v>
      </c>
      <c r="J179" s="53">
        <v>2802</v>
      </c>
      <c r="K179" s="54">
        <v>107.9</v>
      </c>
      <c r="L179" s="54">
        <v>107.93</v>
      </c>
      <c r="M179" s="54">
        <v>-0.77</v>
      </c>
      <c r="N179" s="55">
        <v>1198</v>
      </c>
      <c r="O179" s="48">
        <v>1</v>
      </c>
    </row>
    <row r="180" spans="1:15" x14ac:dyDescent="0.3">
      <c r="A180" s="49">
        <v>43908</v>
      </c>
      <c r="B180" s="50" t="s">
        <v>37</v>
      </c>
      <c r="C180" s="51" t="s">
        <v>1</v>
      </c>
      <c r="D180" s="52">
        <v>0</v>
      </c>
      <c r="E180" s="49">
        <v>55015</v>
      </c>
      <c r="F180" s="44">
        <v>1500</v>
      </c>
      <c r="G180" s="44">
        <v>1347</v>
      </c>
      <c r="H180" s="44">
        <v>466</v>
      </c>
      <c r="I180" s="44">
        <v>881</v>
      </c>
      <c r="J180" s="53">
        <v>1176</v>
      </c>
      <c r="K180" s="54">
        <v>99.72</v>
      </c>
      <c r="L180" s="54">
        <v>99.81</v>
      </c>
      <c r="M180" s="54">
        <v>0.01</v>
      </c>
      <c r="N180" s="55">
        <v>324</v>
      </c>
      <c r="O180" s="48">
        <v>1.1000000000000001</v>
      </c>
    </row>
    <row r="181" spans="1:15" x14ac:dyDescent="0.3">
      <c r="A181" s="49">
        <v>43913</v>
      </c>
      <c r="B181" s="50" t="s">
        <v>46</v>
      </c>
      <c r="C181" s="51" t="s">
        <v>10</v>
      </c>
      <c r="D181" s="52" t="s">
        <v>44</v>
      </c>
      <c r="E181" s="49">
        <v>44048</v>
      </c>
      <c r="F181" s="44">
        <v>1500</v>
      </c>
      <c r="G181" s="44">
        <v>3005</v>
      </c>
      <c r="H181" s="44">
        <v>1875</v>
      </c>
      <c r="I181" s="44">
        <v>1130</v>
      </c>
      <c r="J181" s="53">
        <v>1430</v>
      </c>
      <c r="K181" s="54">
        <v>100.224</v>
      </c>
      <c r="L181" s="54">
        <v>100.23567</v>
      </c>
      <c r="M181" s="54">
        <v>-0.63639999999999997</v>
      </c>
      <c r="N181" s="55">
        <v>70</v>
      </c>
      <c r="O181" s="48">
        <v>2.1</v>
      </c>
    </row>
    <row r="182" spans="1:15" x14ac:dyDescent="0.3">
      <c r="A182" s="49">
        <v>43914</v>
      </c>
      <c r="B182" s="50" t="s">
        <v>47</v>
      </c>
      <c r="C182" s="51" t="s">
        <v>4</v>
      </c>
      <c r="D182" s="52">
        <v>0</v>
      </c>
      <c r="E182" s="49">
        <v>44631</v>
      </c>
      <c r="F182" s="44">
        <v>4000</v>
      </c>
      <c r="G182" s="44">
        <v>3358</v>
      </c>
      <c r="H182" s="44">
        <v>1750</v>
      </c>
      <c r="I182" s="44">
        <v>1608</v>
      </c>
      <c r="J182" s="53">
        <v>2893</v>
      </c>
      <c r="K182" s="54">
        <v>101.26</v>
      </c>
      <c r="L182" s="54">
        <v>101.294</v>
      </c>
      <c r="M182" s="54">
        <v>-0.65</v>
      </c>
      <c r="N182" s="55">
        <v>1107</v>
      </c>
      <c r="O182" s="48">
        <v>1.2</v>
      </c>
    </row>
    <row r="183" spans="1:15" x14ac:dyDescent="0.3">
      <c r="A183" s="56">
        <v>43922.000011574077</v>
      </c>
      <c r="B183" s="57"/>
      <c r="C183" s="58" t="s">
        <v>1</v>
      </c>
      <c r="D183" s="59"/>
      <c r="E183" s="56"/>
      <c r="F183" s="60">
        <v>30000</v>
      </c>
      <c r="G183" s="60"/>
      <c r="H183" s="60"/>
      <c r="I183" s="60"/>
      <c r="J183" s="61"/>
      <c r="K183" s="62"/>
      <c r="L183" s="62"/>
      <c r="M183" s="62"/>
      <c r="N183" s="63">
        <v>30000</v>
      </c>
      <c r="O183" s="64" t="s">
        <v>44</v>
      </c>
    </row>
    <row r="184" spans="1:15" x14ac:dyDescent="0.3">
      <c r="A184" s="56">
        <v>43922.000011574077</v>
      </c>
      <c r="B184" s="57" t="s">
        <v>49</v>
      </c>
      <c r="C184" s="58" t="s">
        <v>1</v>
      </c>
      <c r="D184" s="59">
        <v>0.02</v>
      </c>
      <c r="E184" s="56">
        <v>45153</v>
      </c>
      <c r="F184" s="60">
        <v>2000</v>
      </c>
      <c r="G184" s="60"/>
      <c r="H184" s="60"/>
      <c r="I184" s="60"/>
      <c r="J184" s="61"/>
      <c r="K184" s="62"/>
      <c r="L184" s="62"/>
      <c r="M184" s="62"/>
      <c r="N184" s="63"/>
      <c r="O184" s="64"/>
    </row>
    <row r="185" spans="1:15" x14ac:dyDescent="0.3">
      <c r="A185" s="56">
        <v>43922</v>
      </c>
      <c r="B185" s="57" t="s">
        <v>50</v>
      </c>
      <c r="C185" s="58" t="s">
        <v>1</v>
      </c>
      <c r="D185" s="59">
        <v>1.4999999999999999E-2</v>
      </c>
      <c r="E185" s="56">
        <v>45061</v>
      </c>
      <c r="F185" s="60">
        <v>2000</v>
      </c>
      <c r="G185" s="60"/>
      <c r="H185" s="60"/>
      <c r="I185" s="60"/>
      <c r="J185" s="61"/>
      <c r="K185" s="62"/>
      <c r="L185" s="62"/>
      <c r="M185" s="62"/>
      <c r="N185" s="63"/>
      <c r="O185" s="64"/>
    </row>
    <row r="186" spans="1:15" x14ac:dyDescent="0.3">
      <c r="A186" s="56">
        <v>43922</v>
      </c>
      <c r="B186" s="57" t="s">
        <v>51</v>
      </c>
      <c r="C186" s="58" t="s">
        <v>1</v>
      </c>
      <c r="D186" s="59">
        <v>0.01</v>
      </c>
      <c r="E186" s="56">
        <v>45519</v>
      </c>
      <c r="F186" s="60">
        <v>2000</v>
      </c>
      <c r="G186" s="60"/>
      <c r="H186" s="60"/>
      <c r="I186" s="60"/>
      <c r="J186" s="61"/>
      <c r="K186" s="62"/>
      <c r="L186" s="62"/>
      <c r="M186" s="62"/>
      <c r="N186" s="63"/>
      <c r="O186" s="64"/>
    </row>
    <row r="187" spans="1:15" x14ac:dyDescent="0.3">
      <c r="A187" s="56">
        <v>43922</v>
      </c>
      <c r="B187" s="57" t="s">
        <v>52</v>
      </c>
      <c r="C187" s="58" t="s">
        <v>1</v>
      </c>
      <c r="D187" s="59">
        <v>1.4999999999999999E-2</v>
      </c>
      <c r="E187" s="56">
        <v>45427</v>
      </c>
      <c r="F187" s="60">
        <v>2000</v>
      </c>
      <c r="G187" s="60"/>
      <c r="H187" s="60"/>
      <c r="I187" s="60"/>
      <c r="J187" s="61"/>
      <c r="K187" s="62"/>
      <c r="L187" s="62"/>
      <c r="M187" s="62"/>
      <c r="N187" s="63"/>
      <c r="O187" s="64"/>
    </row>
    <row r="188" spans="1:15" x14ac:dyDescent="0.3">
      <c r="A188" s="56">
        <v>43922</v>
      </c>
      <c r="B188" s="57" t="s">
        <v>53</v>
      </c>
      <c r="C188" s="58" t="s">
        <v>1</v>
      </c>
      <c r="D188" s="59">
        <v>1.7500000000000002E-2</v>
      </c>
      <c r="E188" s="56">
        <v>45337</v>
      </c>
      <c r="F188" s="60">
        <v>2000</v>
      </c>
      <c r="G188" s="60"/>
      <c r="H188" s="60"/>
      <c r="I188" s="60"/>
      <c r="J188" s="61"/>
      <c r="K188" s="62"/>
      <c r="L188" s="62"/>
      <c r="M188" s="62"/>
      <c r="N188" s="63"/>
      <c r="O188" s="64"/>
    </row>
    <row r="189" spans="1:15" x14ac:dyDescent="0.3">
      <c r="A189" s="56">
        <v>43922</v>
      </c>
      <c r="B189" s="57" t="s">
        <v>54</v>
      </c>
      <c r="C189" s="58" t="s">
        <v>1</v>
      </c>
      <c r="D189" s="59">
        <v>0.01</v>
      </c>
      <c r="E189" s="56">
        <v>45884</v>
      </c>
      <c r="F189" s="60">
        <v>2000</v>
      </c>
      <c r="G189" s="60"/>
      <c r="H189" s="60"/>
      <c r="I189" s="60"/>
      <c r="J189" s="61"/>
      <c r="K189" s="62"/>
      <c r="L189" s="62"/>
      <c r="M189" s="62"/>
      <c r="N189" s="63"/>
      <c r="O189" s="64"/>
    </row>
    <row r="190" spans="1:15" x14ac:dyDescent="0.3">
      <c r="A190" s="56">
        <v>43922</v>
      </c>
      <c r="B190" s="57" t="s">
        <v>55</v>
      </c>
      <c r="C190" s="58" t="s">
        <v>1</v>
      </c>
      <c r="D190" s="59">
        <v>5.0000000000000001E-3</v>
      </c>
      <c r="E190" s="56">
        <v>45703</v>
      </c>
      <c r="F190" s="60">
        <v>2000</v>
      </c>
      <c r="G190" s="60"/>
      <c r="H190" s="60"/>
      <c r="I190" s="60"/>
      <c r="J190" s="61"/>
      <c r="K190" s="62"/>
      <c r="L190" s="62"/>
      <c r="M190" s="62"/>
      <c r="N190" s="63"/>
      <c r="O190" s="64"/>
    </row>
    <row r="191" spans="1:15" x14ac:dyDescent="0.3">
      <c r="A191" s="56">
        <v>43922</v>
      </c>
      <c r="B191" s="57" t="s">
        <v>56</v>
      </c>
      <c r="C191" s="58" t="s">
        <v>1</v>
      </c>
      <c r="D191" s="59">
        <v>0</v>
      </c>
      <c r="E191" s="56">
        <v>46249</v>
      </c>
      <c r="F191" s="60">
        <v>2000</v>
      </c>
      <c r="G191" s="60"/>
      <c r="H191" s="60"/>
      <c r="I191" s="60"/>
      <c r="J191" s="61"/>
      <c r="K191" s="62"/>
      <c r="L191" s="62"/>
      <c r="M191" s="62"/>
      <c r="N191" s="63"/>
      <c r="O191" s="64"/>
    </row>
    <row r="192" spans="1:15" x14ac:dyDescent="0.3">
      <c r="A192" s="56">
        <v>43922</v>
      </c>
      <c r="B192" s="57" t="s">
        <v>57</v>
      </c>
      <c r="C192" s="58" t="s">
        <v>1</v>
      </c>
      <c r="D192" s="59">
        <v>5.0000000000000001E-3</v>
      </c>
      <c r="E192" s="56">
        <v>46068</v>
      </c>
      <c r="F192" s="60">
        <v>2000</v>
      </c>
      <c r="G192" s="60"/>
      <c r="H192" s="60"/>
      <c r="I192" s="60"/>
      <c r="J192" s="61"/>
      <c r="K192" s="62"/>
      <c r="L192" s="62"/>
      <c r="M192" s="62"/>
      <c r="N192" s="63"/>
      <c r="O192" s="64"/>
    </row>
    <row r="193" spans="1:15" x14ac:dyDescent="0.3">
      <c r="A193" s="56">
        <v>43922</v>
      </c>
      <c r="B193" s="57" t="s">
        <v>58</v>
      </c>
      <c r="C193" s="58" t="s">
        <v>1</v>
      </c>
      <c r="D193" s="59">
        <v>5.0000000000000001E-3</v>
      </c>
      <c r="E193" s="56">
        <v>46614</v>
      </c>
      <c r="F193" s="60">
        <v>2000</v>
      </c>
      <c r="G193" s="60"/>
      <c r="H193" s="60"/>
      <c r="I193" s="60"/>
      <c r="J193" s="61"/>
      <c r="K193" s="62"/>
      <c r="L193" s="62"/>
      <c r="M193" s="62"/>
      <c r="N193" s="63"/>
      <c r="O193" s="64"/>
    </row>
    <row r="194" spans="1:15" x14ac:dyDescent="0.3">
      <c r="A194" s="56">
        <v>43922</v>
      </c>
      <c r="B194" s="57" t="s">
        <v>59</v>
      </c>
      <c r="C194" s="58" t="s">
        <v>1</v>
      </c>
      <c r="D194" s="59">
        <v>2.5000000000000001E-3</v>
      </c>
      <c r="E194" s="56">
        <v>46433</v>
      </c>
      <c r="F194" s="60">
        <v>2000</v>
      </c>
      <c r="G194" s="60"/>
      <c r="H194" s="60"/>
      <c r="I194" s="60"/>
      <c r="J194" s="61"/>
      <c r="K194" s="62"/>
      <c r="L194" s="62"/>
      <c r="M194" s="62"/>
      <c r="N194" s="63"/>
      <c r="O194" s="64"/>
    </row>
    <row r="195" spans="1:15" x14ac:dyDescent="0.3">
      <c r="A195" s="56">
        <v>43922</v>
      </c>
      <c r="B195" s="57" t="s">
        <v>19</v>
      </c>
      <c r="C195" s="58" t="s">
        <v>1</v>
      </c>
      <c r="D195" s="59">
        <v>2.5000000000000001E-3</v>
      </c>
      <c r="E195" s="56">
        <v>46980</v>
      </c>
      <c r="F195" s="60">
        <v>2000</v>
      </c>
      <c r="G195" s="60"/>
      <c r="H195" s="60"/>
      <c r="I195" s="60"/>
      <c r="J195" s="61"/>
      <c r="K195" s="62"/>
      <c r="L195" s="62"/>
      <c r="M195" s="62"/>
      <c r="N195" s="63"/>
      <c r="O195" s="64"/>
    </row>
    <row r="196" spans="1:15" x14ac:dyDescent="0.3">
      <c r="A196" s="56">
        <v>43922</v>
      </c>
      <c r="B196" s="57" t="s">
        <v>0</v>
      </c>
      <c r="C196" s="58" t="s">
        <v>1</v>
      </c>
      <c r="D196" s="59">
        <v>5.0000000000000001E-3</v>
      </c>
      <c r="E196" s="56">
        <v>46798</v>
      </c>
      <c r="F196" s="60">
        <v>2000</v>
      </c>
      <c r="G196" s="60"/>
      <c r="H196" s="60"/>
      <c r="I196" s="60"/>
      <c r="J196" s="61"/>
      <c r="K196" s="62"/>
      <c r="L196" s="62"/>
      <c r="M196" s="62"/>
      <c r="N196" s="63"/>
      <c r="O196" s="64"/>
    </row>
    <row r="197" spans="1:15" x14ac:dyDescent="0.3">
      <c r="A197" s="56">
        <v>43922</v>
      </c>
      <c r="B197" s="57" t="s">
        <v>35</v>
      </c>
      <c r="C197" s="58" t="s">
        <v>1</v>
      </c>
      <c r="D197" s="59">
        <v>0</v>
      </c>
      <c r="E197" s="56">
        <v>47345</v>
      </c>
      <c r="F197" s="60">
        <v>2000</v>
      </c>
      <c r="G197" s="60"/>
      <c r="H197" s="60"/>
      <c r="I197" s="60"/>
      <c r="J197" s="61"/>
      <c r="K197" s="62"/>
      <c r="L197" s="62"/>
      <c r="M197" s="62"/>
      <c r="N197" s="63"/>
      <c r="O197" s="64"/>
    </row>
    <row r="198" spans="1:15" x14ac:dyDescent="0.3">
      <c r="A198" s="56">
        <v>43922</v>
      </c>
      <c r="B198" s="57" t="s">
        <v>26</v>
      </c>
      <c r="C198" s="58" t="s">
        <v>1</v>
      </c>
      <c r="D198" s="59">
        <v>2.5000000000000001E-3</v>
      </c>
      <c r="E198" s="56">
        <v>47164</v>
      </c>
      <c r="F198" s="60">
        <v>2000</v>
      </c>
      <c r="G198" s="60"/>
      <c r="H198" s="60"/>
      <c r="I198" s="60"/>
      <c r="J198" s="61"/>
      <c r="K198" s="62"/>
      <c r="L198" s="62"/>
      <c r="M198" s="62"/>
      <c r="N198" s="63"/>
      <c r="O198" s="64"/>
    </row>
    <row r="199" spans="1:15" x14ac:dyDescent="0.3">
      <c r="A199" s="56">
        <v>43922.000023148146</v>
      </c>
      <c r="B199" s="57"/>
      <c r="C199" s="58" t="s">
        <v>1</v>
      </c>
      <c r="D199" s="59" t="s">
        <v>60</v>
      </c>
      <c r="E199" s="56"/>
      <c r="F199" s="60">
        <v>12000</v>
      </c>
      <c r="G199" s="60"/>
      <c r="H199" s="60"/>
      <c r="I199" s="60"/>
      <c r="J199" s="61"/>
      <c r="K199" s="62"/>
      <c r="L199" s="62"/>
      <c r="M199" s="62"/>
      <c r="N199" s="63">
        <v>12000</v>
      </c>
      <c r="O199" s="64" t="s">
        <v>44</v>
      </c>
    </row>
    <row r="200" spans="1:15" x14ac:dyDescent="0.3">
      <c r="A200" s="56">
        <v>43922</v>
      </c>
      <c r="B200" s="57" t="s">
        <v>61</v>
      </c>
      <c r="C200" s="58" t="s">
        <v>1</v>
      </c>
      <c r="D200" s="59">
        <v>5.5E-2</v>
      </c>
      <c r="E200" s="56">
        <v>47852</v>
      </c>
      <c r="F200" s="60">
        <v>2000</v>
      </c>
      <c r="G200" s="60"/>
      <c r="H200" s="60"/>
      <c r="I200" s="60"/>
      <c r="J200" s="61"/>
      <c r="K200" s="62"/>
      <c r="L200" s="62"/>
      <c r="M200" s="62"/>
      <c r="N200" s="63"/>
      <c r="O200" s="64"/>
    </row>
    <row r="201" spans="1:15" x14ac:dyDescent="0.3">
      <c r="A201" s="56">
        <v>43922</v>
      </c>
      <c r="B201" s="57" t="s">
        <v>62</v>
      </c>
      <c r="C201" s="58" t="s">
        <v>1</v>
      </c>
      <c r="D201" s="59">
        <v>4.7500000000000001E-2</v>
      </c>
      <c r="E201" s="56">
        <v>49129</v>
      </c>
      <c r="F201" s="60">
        <v>2000</v>
      </c>
      <c r="G201" s="60"/>
      <c r="H201" s="60"/>
      <c r="I201" s="60"/>
      <c r="J201" s="61"/>
      <c r="K201" s="62"/>
      <c r="L201" s="62"/>
      <c r="M201" s="62"/>
      <c r="N201" s="63"/>
      <c r="O201" s="64"/>
    </row>
    <row r="202" spans="1:15" x14ac:dyDescent="0.3">
      <c r="A202" s="56">
        <v>43922</v>
      </c>
      <c r="B202" s="57" t="s">
        <v>63</v>
      </c>
      <c r="C202" s="58" t="s">
        <v>1</v>
      </c>
      <c r="D202" s="59">
        <v>0.04</v>
      </c>
      <c r="E202" s="56">
        <v>50044</v>
      </c>
      <c r="F202" s="60">
        <v>2000</v>
      </c>
      <c r="G202" s="60"/>
      <c r="H202" s="60"/>
      <c r="I202" s="60"/>
      <c r="J202" s="61"/>
      <c r="K202" s="62"/>
      <c r="L202" s="62"/>
      <c r="M202" s="62"/>
      <c r="N202" s="63"/>
      <c r="O202" s="64"/>
    </row>
    <row r="203" spans="1:15" x14ac:dyDescent="0.3">
      <c r="A203" s="56">
        <v>43922</v>
      </c>
      <c r="B203" s="57" t="s">
        <v>64</v>
      </c>
      <c r="C203" s="58" t="s">
        <v>1</v>
      </c>
      <c r="D203" s="59">
        <v>4.2500000000000003E-2</v>
      </c>
      <c r="E203" s="56">
        <v>50955</v>
      </c>
      <c r="F203" s="60">
        <v>2000</v>
      </c>
      <c r="G203" s="60"/>
      <c r="H203" s="60"/>
      <c r="I203" s="60"/>
      <c r="J203" s="61"/>
      <c r="K203" s="62"/>
      <c r="L203" s="62"/>
      <c r="M203" s="62"/>
      <c r="N203" s="63"/>
      <c r="O203" s="64"/>
    </row>
    <row r="204" spans="1:15" x14ac:dyDescent="0.3">
      <c r="A204" s="56">
        <v>43922</v>
      </c>
      <c r="B204" s="57" t="s">
        <v>65</v>
      </c>
      <c r="C204" s="58" t="s">
        <v>1</v>
      </c>
      <c r="D204" s="59">
        <v>4.7500000000000001E-2</v>
      </c>
      <c r="E204" s="56">
        <v>51321</v>
      </c>
      <c r="F204" s="60">
        <v>2000</v>
      </c>
      <c r="G204" s="60"/>
      <c r="H204" s="60"/>
      <c r="I204" s="60"/>
      <c r="J204" s="61"/>
      <c r="K204" s="62"/>
      <c r="L204" s="62"/>
      <c r="M204" s="62"/>
      <c r="N204" s="63"/>
      <c r="O204" s="64"/>
    </row>
    <row r="205" spans="1:15" x14ac:dyDescent="0.3">
      <c r="A205" s="56">
        <v>43922</v>
      </c>
      <c r="B205" s="57" t="s">
        <v>66</v>
      </c>
      <c r="C205" s="58" t="s">
        <v>1</v>
      </c>
      <c r="D205" s="59">
        <v>3.2500000000000001E-2</v>
      </c>
      <c r="E205" s="56">
        <v>52051</v>
      </c>
      <c r="F205" s="60">
        <v>2000</v>
      </c>
      <c r="G205" s="60"/>
      <c r="H205" s="60"/>
      <c r="I205" s="60"/>
      <c r="J205" s="61"/>
      <c r="K205" s="62"/>
      <c r="L205" s="62"/>
      <c r="M205" s="62"/>
      <c r="N205" s="63"/>
      <c r="O205" s="64"/>
    </row>
    <row r="206" spans="1:15" x14ac:dyDescent="0.3">
      <c r="A206" s="49">
        <v>43922</v>
      </c>
      <c r="B206" s="50" t="s">
        <v>45</v>
      </c>
      <c r="C206" s="51" t="s">
        <v>6</v>
      </c>
      <c r="D206" s="52">
        <v>0</v>
      </c>
      <c r="E206" s="49">
        <v>45758</v>
      </c>
      <c r="F206" s="44">
        <v>4000</v>
      </c>
      <c r="G206" s="44">
        <v>3065</v>
      </c>
      <c r="H206" s="44">
        <v>1446</v>
      </c>
      <c r="I206" s="44">
        <v>1619</v>
      </c>
      <c r="J206" s="53">
        <v>2719</v>
      </c>
      <c r="K206" s="54">
        <v>103.35</v>
      </c>
      <c r="L206" s="54">
        <v>103.37</v>
      </c>
      <c r="M206" s="54">
        <v>-0.66</v>
      </c>
      <c r="N206" s="55">
        <v>1281</v>
      </c>
      <c r="O206" s="48">
        <v>1.1000000000000001</v>
      </c>
    </row>
    <row r="207" spans="1:15" x14ac:dyDescent="0.3">
      <c r="A207" s="49">
        <v>43927</v>
      </c>
      <c r="B207" s="50" t="s">
        <v>67</v>
      </c>
      <c r="C207" s="51" t="s">
        <v>10</v>
      </c>
      <c r="D207" s="52" t="s">
        <v>44</v>
      </c>
      <c r="E207" s="49">
        <v>44111</v>
      </c>
      <c r="F207" s="44">
        <v>4000</v>
      </c>
      <c r="G207" s="44">
        <v>4370</v>
      </c>
      <c r="H207" s="44">
        <v>2605</v>
      </c>
      <c r="I207" s="44">
        <v>1765</v>
      </c>
      <c r="J207" s="53">
        <v>2600</v>
      </c>
      <c r="K207" s="54">
        <v>100.2839</v>
      </c>
      <c r="L207" s="54">
        <v>100.28783</v>
      </c>
      <c r="M207" s="54">
        <v>-0.56769999999999998</v>
      </c>
      <c r="N207" s="55">
        <v>1400</v>
      </c>
      <c r="O207" s="48">
        <v>1.7</v>
      </c>
    </row>
    <row r="208" spans="1:15" x14ac:dyDescent="0.3">
      <c r="A208" s="49">
        <v>43928.416666666664</v>
      </c>
      <c r="B208" s="50" t="s">
        <v>13</v>
      </c>
      <c r="C208" s="51" t="s">
        <v>8</v>
      </c>
      <c r="D208" s="52">
        <v>5.0000000000000001E-3</v>
      </c>
      <c r="E208" s="49">
        <v>47588</v>
      </c>
      <c r="F208" s="44">
        <v>400</v>
      </c>
      <c r="G208" s="44">
        <v>559</v>
      </c>
      <c r="H208" s="44">
        <v>351</v>
      </c>
      <c r="I208" s="44">
        <v>208</v>
      </c>
      <c r="J208" s="53">
        <v>323</v>
      </c>
      <c r="K208" s="54">
        <v>114.73</v>
      </c>
      <c r="L208" s="54">
        <v>114.82</v>
      </c>
      <c r="M208" s="54">
        <v>-0.91</v>
      </c>
      <c r="N208" s="55">
        <v>77</v>
      </c>
      <c r="O208" s="48">
        <v>1.7</v>
      </c>
    </row>
    <row r="209" spans="1:15" x14ac:dyDescent="0.3">
      <c r="A209" s="49">
        <v>43928.458333333336</v>
      </c>
      <c r="B209" s="50" t="s">
        <v>16</v>
      </c>
      <c r="C209" s="51" t="s">
        <v>8</v>
      </c>
      <c r="D209" s="52">
        <v>1E-3</v>
      </c>
      <c r="E209" s="49">
        <v>53432</v>
      </c>
      <c r="F209" s="44">
        <v>100</v>
      </c>
      <c r="G209" s="44">
        <v>383</v>
      </c>
      <c r="H209" s="44">
        <v>312</v>
      </c>
      <c r="I209" s="44">
        <v>71</v>
      </c>
      <c r="J209" s="53">
        <v>77</v>
      </c>
      <c r="K209" s="54">
        <v>130.21</v>
      </c>
      <c r="L209" s="54">
        <v>130.29</v>
      </c>
      <c r="M209" s="54">
        <v>-0.92</v>
      </c>
      <c r="N209" s="55">
        <v>23</v>
      </c>
      <c r="O209" s="48">
        <v>5</v>
      </c>
    </row>
    <row r="210" spans="1:15" x14ac:dyDescent="0.3">
      <c r="A210" s="49">
        <v>43929</v>
      </c>
      <c r="B210" s="50" t="s">
        <v>43</v>
      </c>
      <c r="C210" s="51" t="s">
        <v>1</v>
      </c>
      <c r="D210" s="52">
        <v>0</v>
      </c>
      <c r="E210" s="49">
        <v>47529</v>
      </c>
      <c r="F210" s="44">
        <v>4000</v>
      </c>
      <c r="G210" s="44">
        <v>5861</v>
      </c>
      <c r="H210" s="44">
        <v>2285</v>
      </c>
      <c r="I210" s="44">
        <v>3576</v>
      </c>
      <c r="J210" s="53">
        <v>3255.8</v>
      </c>
      <c r="K210" s="54">
        <v>103.35</v>
      </c>
      <c r="L210" s="54">
        <v>103.36</v>
      </c>
      <c r="M210" s="54">
        <v>-0.34</v>
      </c>
      <c r="N210" s="55">
        <v>744.2</v>
      </c>
      <c r="O210" s="48">
        <v>1.8</v>
      </c>
    </row>
    <row r="211" spans="1:15" x14ac:dyDescent="0.3">
      <c r="A211" s="49">
        <v>43935</v>
      </c>
      <c r="B211" s="50" t="s">
        <v>68</v>
      </c>
      <c r="C211" s="51" t="s">
        <v>10</v>
      </c>
      <c r="D211" s="52"/>
      <c r="E211" s="49">
        <v>44300</v>
      </c>
      <c r="F211" s="44">
        <v>4000</v>
      </c>
      <c r="G211" s="44">
        <v>3585</v>
      </c>
      <c r="H211" s="44">
        <v>2495</v>
      </c>
      <c r="I211" s="44">
        <v>1090</v>
      </c>
      <c r="J211" s="53">
        <v>1790</v>
      </c>
      <c r="K211" s="54">
        <v>100.5271</v>
      </c>
      <c r="L211" s="54">
        <v>100.54922999999999</v>
      </c>
      <c r="M211" s="54">
        <v>-0.54169999999999996</v>
      </c>
      <c r="N211" s="55">
        <v>2210</v>
      </c>
      <c r="O211" s="48">
        <v>2</v>
      </c>
    </row>
    <row r="212" spans="1:15" x14ac:dyDescent="0.3">
      <c r="A212" s="49">
        <v>43936</v>
      </c>
      <c r="B212" s="50" t="s">
        <v>11</v>
      </c>
      <c r="C212" s="51" t="s">
        <v>1</v>
      </c>
      <c r="D212" s="52">
        <v>2.5000000000000001E-2</v>
      </c>
      <c r="E212" s="49">
        <v>52782</v>
      </c>
      <c r="F212" s="44">
        <v>1000</v>
      </c>
      <c r="G212" s="44">
        <v>1523</v>
      </c>
      <c r="H212" s="44">
        <v>332</v>
      </c>
      <c r="I212" s="44">
        <v>1191</v>
      </c>
      <c r="J212" s="53">
        <v>820.5</v>
      </c>
      <c r="K212" s="54">
        <v>163.27000000000001</v>
      </c>
      <c r="L212" s="54">
        <v>163.27000000000001</v>
      </c>
      <c r="M212" s="54">
        <v>-0.09</v>
      </c>
      <c r="N212" s="55">
        <v>179.5</v>
      </c>
      <c r="O212" s="48">
        <v>1.9</v>
      </c>
    </row>
    <row r="213" spans="1:15" x14ac:dyDescent="0.3">
      <c r="A213" s="56">
        <v>43937.000011574077</v>
      </c>
      <c r="B213" s="57"/>
      <c r="C213" s="58" t="s">
        <v>4</v>
      </c>
      <c r="D213" s="59"/>
      <c r="E213" s="56"/>
      <c r="F213" s="60">
        <v>2500</v>
      </c>
      <c r="G213" s="60"/>
      <c r="H213" s="60"/>
      <c r="I213" s="60"/>
      <c r="J213" s="61"/>
      <c r="K213" s="62"/>
      <c r="L213" s="62"/>
      <c r="M213" s="62"/>
      <c r="N213" s="63">
        <v>2500</v>
      </c>
      <c r="O213" s="64"/>
    </row>
    <row r="214" spans="1:15" x14ac:dyDescent="0.3">
      <c r="A214" s="56">
        <v>43937.000023148146</v>
      </c>
      <c r="B214" s="57"/>
      <c r="C214" s="58" t="s">
        <v>6</v>
      </c>
      <c r="D214" s="59"/>
      <c r="E214" s="56"/>
      <c r="F214" s="60">
        <v>17500</v>
      </c>
      <c r="G214" s="60"/>
      <c r="H214" s="60"/>
      <c r="I214" s="60"/>
      <c r="J214" s="61"/>
      <c r="K214" s="62"/>
      <c r="L214" s="62"/>
      <c r="M214" s="62"/>
      <c r="N214" s="63">
        <v>17500</v>
      </c>
      <c r="O214" s="64"/>
    </row>
    <row r="215" spans="1:15" x14ac:dyDescent="0.3">
      <c r="A215" s="56">
        <v>43937.000034722223</v>
      </c>
      <c r="B215" s="57"/>
      <c r="C215" s="58" t="s">
        <v>1</v>
      </c>
      <c r="D215" s="59"/>
      <c r="E215" s="56"/>
      <c r="F215" s="60">
        <v>47500</v>
      </c>
      <c r="G215" s="60"/>
      <c r="H215" s="60"/>
      <c r="I215" s="60"/>
      <c r="J215" s="61"/>
      <c r="K215" s="62"/>
      <c r="L215" s="62"/>
      <c r="M215" s="62"/>
      <c r="N215" s="63">
        <v>47500</v>
      </c>
      <c r="O215" s="64"/>
    </row>
    <row r="216" spans="1:15" x14ac:dyDescent="0.3">
      <c r="A216" s="56">
        <v>43937</v>
      </c>
      <c r="B216" s="57" t="s">
        <v>69</v>
      </c>
      <c r="C216" s="58" t="s">
        <v>1</v>
      </c>
      <c r="D216" s="59">
        <v>0.02</v>
      </c>
      <c r="E216" s="56">
        <v>44565</v>
      </c>
      <c r="F216" s="60">
        <v>2500</v>
      </c>
      <c r="G216" s="60"/>
      <c r="H216" s="60"/>
      <c r="I216" s="60"/>
      <c r="J216" s="61"/>
      <c r="K216" s="62"/>
      <c r="L216" s="62"/>
      <c r="M216" s="62"/>
      <c r="N216" s="63"/>
      <c r="O216" s="64"/>
    </row>
    <row r="217" spans="1:15" x14ac:dyDescent="0.3">
      <c r="A217" s="56">
        <v>43937</v>
      </c>
      <c r="B217" s="57" t="s">
        <v>70</v>
      </c>
      <c r="C217" s="58" t="s">
        <v>1</v>
      </c>
      <c r="D217" s="59">
        <v>1.4999999999999999E-2</v>
      </c>
      <c r="E217" s="56">
        <v>44808</v>
      </c>
      <c r="F217" s="60">
        <v>2500</v>
      </c>
      <c r="G217" s="60"/>
      <c r="H217" s="60"/>
      <c r="I217" s="60"/>
      <c r="J217" s="61"/>
      <c r="K217" s="62"/>
      <c r="L217" s="62"/>
      <c r="M217" s="62"/>
      <c r="N217" s="63"/>
      <c r="O217" s="64"/>
    </row>
    <row r="218" spans="1:15" x14ac:dyDescent="0.3">
      <c r="A218" s="56">
        <v>43937</v>
      </c>
      <c r="B218" s="57" t="s">
        <v>71</v>
      </c>
      <c r="C218" s="58" t="s">
        <v>1</v>
      </c>
      <c r="D218" s="59">
        <v>1.7500000000000002E-2</v>
      </c>
      <c r="E218" s="56">
        <v>44746</v>
      </c>
      <c r="F218" s="60">
        <v>2500</v>
      </c>
      <c r="G218" s="60"/>
      <c r="H218" s="60"/>
      <c r="I218" s="60"/>
      <c r="J218" s="61"/>
      <c r="K218" s="62"/>
      <c r="L218" s="62"/>
      <c r="M218" s="62"/>
      <c r="N218" s="63"/>
      <c r="O218" s="64"/>
    </row>
    <row r="219" spans="1:15" x14ac:dyDescent="0.3">
      <c r="A219" s="56">
        <v>43937</v>
      </c>
      <c r="B219" s="57" t="s">
        <v>49</v>
      </c>
      <c r="C219" s="58" t="s">
        <v>1</v>
      </c>
      <c r="D219" s="59">
        <v>0.02</v>
      </c>
      <c r="E219" s="56">
        <v>45153</v>
      </c>
      <c r="F219" s="60">
        <v>2500</v>
      </c>
      <c r="G219" s="60"/>
      <c r="H219" s="60"/>
      <c r="I219" s="60"/>
      <c r="J219" s="61"/>
      <c r="K219" s="62"/>
      <c r="L219" s="62"/>
      <c r="M219" s="62"/>
      <c r="N219" s="63"/>
      <c r="O219" s="64"/>
    </row>
    <row r="220" spans="1:15" x14ac:dyDescent="0.3">
      <c r="A220" s="56">
        <v>43937</v>
      </c>
      <c r="B220" s="57" t="s">
        <v>72</v>
      </c>
      <c r="C220" s="58" t="s">
        <v>1</v>
      </c>
      <c r="D220" s="59">
        <v>1.4999999999999999E-2</v>
      </c>
      <c r="E220" s="56">
        <v>44972</v>
      </c>
      <c r="F220" s="60">
        <v>2500</v>
      </c>
      <c r="G220" s="60"/>
      <c r="H220" s="60"/>
      <c r="I220" s="60"/>
      <c r="J220" s="61"/>
      <c r="K220" s="62"/>
      <c r="L220" s="62"/>
      <c r="M220" s="62"/>
      <c r="N220" s="63"/>
      <c r="O220" s="64"/>
    </row>
    <row r="221" spans="1:15" x14ac:dyDescent="0.3">
      <c r="A221" s="56">
        <v>43937</v>
      </c>
      <c r="B221" s="57" t="s">
        <v>50</v>
      </c>
      <c r="C221" s="58" t="s">
        <v>1</v>
      </c>
      <c r="D221" s="59">
        <v>1.4999999999999999E-2</v>
      </c>
      <c r="E221" s="56">
        <v>45061</v>
      </c>
      <c r="F221" s="60">
        <v>2500</v>
      </c>
      <c r="G221" s="60"/>
      <c r="H221" s="60"/>
      <c r="I221" s="60"/>
      <c r="J221" s="61"/>
      <c r="K221" s="62"/>
      <c r="L221" s="62"/>
      <c r="M221" s="62"/>
      <c r="N221" s="63"/>
      <c r="O221" s="64"/>
    </row>
    <row r="222" spans="1:15" x14ac:dyDescent="0.3">
      <c r="A222" s="56">
        <v>43937</v>
      </c>
      <c r="B222" s="57" t="s">
        <v>51</v>
      </c>
      <c r="C222" s="58" t="s">
        <v>1</v>
      </c>
      <c r="D222" s="59">
        <v>0.01</v>
      </c>
      <c r="E222" s="56">
        <v>45519</v>
      </c>
      <c r="F222" s="60">
        <v>2500</v>
      </c>
      <c r="G222" s="60"/>
      <c r="H222" s="60"/>
      <c r="I222" s="60"/>
      <c r="J222" s="61"/>
      <c r="K222" s="62"/>
      <c r="L222" s="62"/>
      <c r="M222" s="62"/>
      <c r="N222" s="63"/>
      <c r="O222" s="64"/>
    </row>
    <row r="223" spans="1:15" x14ac:dyDescent="0.3">
      <c r="A223" s="56">
        <v>43937</v>
      </c>
      <c r="B223" s="57" t="s">
        <v>52</v>
      </c>
      <c r="C223" s="58" t="s">
        <v>1</v>
      </c>
      <c r="D223" s="59">
        <v>1.4999999999999999E-2</v>
      </c>
      <c r="E223" s="56">
        <v>45427</v>
      </c>
      <c r="F223" s="60">
        <v>2500</v>
      </c>
      <c r="G223" s="60"/>
      <c r="H223" s="60"/>
      <c r="I223" s="60"/>
      <c r="J223" s="61"/>
      <c r="K223" s="62"/>
      <c r="L223" s="62"/>
      <c r="M223" s="62"/>
      <c r="N223" s="63"/>
      <c r="O223" s="64"/>
    </row>
    <row r="224" spans="1:15" x14ac:dyDescent="0.3">
      <c r="A224" s="56">
        <v>43937</v>
      </c>
      <c r="B224" s="57" t="s">
        <v>53</v>
      </c>
      <c r="C224" s="58" t="s">
        <v>1</v>
      </c>
      <c r="D224" s="59">
        <v>1.7500000000000002E-2</v>
      </c>
      <c r="E224" s="56">
        <v>45337</v>
      </c>
      <c r="F224" s="60">
        <v>2500</v>
      </c>
      <c r="G224" s="60"/>
      <c r="H224" s="60"/>
      <c r="I224" s="60"/>
      <c r="J224" s="61"/>
      <c r="K224" s="62"/>
      <c r="L224" s="62"/>
      <c r="M224" s="62"/>
      <c r="N224" s="63"/>
      <c r="O224" s="64"/>
    </row>
    <row r="225" spans="1:15" x14ac:dyDescent="0.3">
      <c r="A225" s="56">
        <v>43937</v>
      </c>
      <c r="B225" s="57" t="s">
        <v>54</v>
      </c>
      <c r="C225" s="58" t="s">
        <v>1</v>
      </c>
      <c r="D225" s="59">
        <v>0.01</v>
      </c>
      <c r="E225" s="56">
        <v>45884</v>
      </c>
      <c r="F225" s="60">
        <v>2500</v>
      </c>
      <c r="G225" s="60"/>
      <c r="H225" s="60"/>
      <c r="I225" s="60"/>
      <c r="J225" s="61"/>
      <c r="K225" s="62"/>
      <c r="L225" s="62"/>
      <c r="M225" s="62"/>
      <c r="N225" s="63"/>
      <c r="O225" s="64"/>
    </row>
    <row r="226" spans="1:15" x14ac:dyDescent="0.3">
      <c r="A226" s="56">
        <v>43937</v>
      </c>
      <c r="B226" s="57" t="s">
        <v>55</v>
      </c>
      <c r="C226" s="58" t="s">
        <v>1</v>
      </c>
      <c r="D226" s="59">
        <v>5.0000000000000001E-3</v>
      </c>
      <c r="E226" s="56">
        <v>45703</v>
      </c>
      <c r="F226" s="60">
        <v>2500</v>
      </c>
      <c r="G226" s="60"/>
      <c r="H226" s="60"/>
      <c r="I226" s="60"/>
      <c r="J226" s="61"/>
      <c r="K226" s="62"/>
      <c r="L226" s="62"/>
      <c r="M226" s="62"/>
      <c r="N226" s="63"/>
      <c r="O226" s="64"/>
    </row>
    <row r="227" spans="1:15" x14ac:dyDescent="0.3">
      <c r="A227" s="56">
        <v>43937</v>
      </c>
      <c r="B227" s="57" t="s">
        <v>56</v>
      </c>
      <c r="C227" s="58" t="s">
        <v>1</v>
      </c>
      <c r="D227" s="59">
        <v>0</v>
      </c>
      <c r="E227" s="56">
        <v>46249</v>
      </c>
      <c r="F227" s="60">
        <v>2500</v>
      </c>
      <c r="G227" s="60"/>
      <c r="H227" s="60"/>
      <c r="I227" s="60"/>
      <c r="J227" s="61"/>
      <c r="K227" s="62"/>
      <c r="L227" s="62"/>
      <c r="M227" s="62"/>
      <c r="N227" s="63"/>
      <c r="O227" s="64"/>
    </row>
    <row r="228" spans="1:15" x14ac:dyDescent="0.3">
      <c r="A228" s="56">
        <v>43937</v>
      </c>
      <c r="B228" s="57" t="s">
        <v>57</v>
      </c>
      <c r="C228" s="58" t="s">
        <v>1</v>
      </c>
      <c r="D228" s="59">
        <v>5.0000000000000001E-3</v>
      </c>
      <c r="E228" s="56">
        <v>46068</v>
      </c>
      <c r="F228" s="60">
        <v>2500</v>
      </c>
      <c r="G228" s="60"/>
      <c r="H228" s="60"/>
      <c r="I228" s="60"/>
      <c r="J228" s="61"/>
      <c r="K228" s="62"/>
      <c r="L228" s="62"/>
      <c r="M228" s="62"/>
      <c r="N228" s="63"/>
      <c r="O228" s="64"/>
    </row>
    <row r="229" spans="1:15" x14ac:dyDescent="0.3">
      <c r="A229" s="56">
        <v>43937</v>
      </c>
      <c r="B229" s="57" t="s">
        <v>58</v>
      </c>
      <c r="C229" s="58" t="s">
        <v>1</v>
      </c>
      <c r="D229" s="59">
        <v>5.0000000000000001E-3</v>
      </c>
      <c r="E229" s="56">
        <v>46614</v>
      </c>
      <c r="F229" s="60">
        <v>2500</v>
      </c>
      <c r="G229" s="60"/>
      <c r="H229" s="60"/>
      <c r="I229" s="60"/>
      <c r="J229" s="61"/>
      <c r="K229" s="62"/>
      <c r="L229" s="62"/>
      <c r="M229" s="62"/>
      <c r="N229" s="63"/>
      <c r="O229" s="64"/>
    </row>
    <row r="230" spans="1:15" x14ac:dyDescent="0.3">
      <c r="A230" s="56">
        <v>43937</v>
      </c>
      <c r="B230" s="57" t="s">
        <v>59</v>
      </c>
      <c r="C230" s="58" t="s">
        <v>1</v>
      </c>
      <c r="D230" s="59">
        <v>2.5000000000000001E-3</v>
      </c>
      <c r="E230" s="56">
        <v>46433</v>
      </c>
      <c r="F230" s="60">
        <v>2500</v>
      </c>
      <c r="G230" s="60"/>
      <c r="H230" s="60"/>
      <c r="I230" s="60"/>
      <c r="J230" s="61"/>
      <c r="K230" s="62"/>
      <c r="L230" s="62"/>
      <c r="M230" s="62"/>
      <c r="N230" s="63"/>
      <c r="O230" s="64"/>
    </row>
    <row r="231" spans="1:15" x14ac:dyDescent="0.3">
      <c r="A231" s="56">
        <v>43937</v>
      </c>
      <c r="B231" s="57" t="s">
        <v>19</v>
      </c>
      <c r="C231" s="58" t="s">
        <v>1</v>
      </c>
      <c r="D231" s="59">
        <v>2.5000000000000001E-3</v>
      </c>
      <c r="E231" s="56">
        <v>46980</v>
      </c>
      <c r="F231" s="60">
        <v>2500</v>
      </c>
      <c r="G231" s="60"/>
      <c r="H231" s="60"/>
      <c r="I231" s="60"/>
      <c r="J231" s="61"/>
      <c r="K231" s="62"/>
      <c r="L231" s="62"/>
      <c r="M231" s="62"/>
      <c r="N231" s="63"/>
      <c r="O231" s="64"/>
    </row>
    <row r="232" spans="1:15" x14ac:dyDescent="0.3">
      <c r="A232" s="56">
        <v>43937</v>
      </c>
      <c r="B232" s="57" t="s">
        <v>0</v>
      </c>
      <c r="C232" s="58" t="s">
        <v>1</v>
      </c>
      <c r="D232" s="59">
        <v>5.0000000000000001E-3</v>
      </c>
      <c r="E232" s="56">
        <v>46798</v>
      </c>
      <c r="F232" s="60">
        <v>2500</v>
      </c>
      <c r="G232" s="60"/>
      <c r="H232" s="60"/>
      <c r="I232" s="60"/>
      <c r="J232" s="61"/>
      <c r="K232" s="62"/>
      <c r="L232" s="62"/>
      <c r="M232" s="62"/>
      <c r="N232" s="63"/>
      <c r="O232" s="64"/>
    </row>
    <row r="233" spans="1:15" x14ac:dyDescent="0.3">
      <c r="A233" s="56">
        <v>43937</v>
      </c>
      <c r="B233" s="57" t="s">
        <v>35</v>
      </c>
      <c r="C233" s="58" t="s">
        <v>1</v>
      </c>
      <c r="D233" s="59">
        <v>0</v>
      </c>
      <c r="E233" s="56">
        <v>47345</v>
      </c>
      <c r="F233" s="60">
        <v>2500</v>
      </c>
      <c r="G233" s="60"/>
      <c r="H233" s="60"/>
      <c r="I233" s="60"/>
      <c r="J233" s="61"/>
      <c r="K233" s="62"/>
      <c r="L233" s="62"/>
      <c r="M233" s="62"/>
      <c r="N233" s="63"/>
      <c r="O233" s="64"/>
    </row>
    <row r="234" spans="1:15" x14ac:dyDescent="0.3">
      <c r="A234" s="56">
        <v>43937</v>
      </c>
      <c r="B234" s="57" t="s">
        <v>26</v>
      </c>
      <c r="C234" s="58" t="s">
        <v>1</v>
      </c>
      <c r="D234" s="59">
        <v>2.5000000000000001E-3</v>
      </c>
      <c r="E234" s="56">
        <v>47164</v>
      </c>
      <c r="F234" s="60">
        <v>2500</v>
      </c>
      <c r="G234" s="60"/>
      <c r="H234" s="60"/>
      <c r="I234" s="60"/>
      <c r="J234" s="61"/>
      <c r="K234" s="62"/>
      <c r="L234" s="62"/>
      <c r="M234" s="62"/>
      <c r="N234" s="63"/>
      <c r="O234" s="64"/>
    </row>
    <row r="235" spans="1:15" x14ac:dyDescent="0.3">
      <c r="A235" s="56">
        <v>43937.0000462963</v>
      </c>
      <c r="B235" s="57"/>
      <c r="C235" s="58" t="s">
        <v>1</v>
      </c>
      <c r="D235" s="59"/>
      <c r="E235" s="56"/>
      <c r="F235" s="60">
        <v>32500</v>
      </c>
      <c r="G235" s="60"/>
      <c r="H235" s="60"/>
      <c r="I235" s="60"/>
      <c r="J235" s="61"/>
      <c r="K235" s="62"/>
      <c r="L235" s="62"/>
      <c r="M235" s="62"/>
      <c r="N235" s="63">
        <v>32500</v>
      </c>
      <c r="O235" s="64"/>
    </row>
    <row r="236" spans="1:15" x14ac:dyDescent="0.3">
      <c r="A236" s="56">
        <v>43937</v>
      </c>
      <c r="B236" s="57" t="s">
        <v>73</v>
      </c>
      <c r="C236" s="58" t="s">
        <v>1</v>
      </c>
      <c r="D236" s="59">
        <v>6.25E-2</v>
      </c>
      <c r="E236" s="56">
        <v>45295</v>
      </c>
      <c r="F236" s="60">
        <v>2500</v>
      </c>
      <c r="G236" s="60"/>
      <c r="H236" s="60"/>
      <c r="I236" s="60"/>
      <c r="J236" s="61"/>
      <c r="K236" s="62"/>
      <c r="L236" s="62"/>
      <c r="M236" s="62"/>
      <c r="N236" s="63"/>
      <c r="O236" s="64"/>
    </row>
    <row r="237" spans="1:15" x14ac:dyDescent="0.3">
      <c r="A237" s="56">
        <v>43937</v>
      </c>
      <c r="B237" s="57" t="s">
        <v>74</v>
      </c>
      <c r="C237" s="58" t="s">
        <v>1</v>
      </c>
      <c r="D237" s="59">
        <v>6.5000000000000002E-2</v>
      </c>
      <c r="E237" s="56">
        <v>46572</v>
      </c>
      <c r="F237" s="60">
        <v>2500</v>
      </c>
      <c r="G237" s="60"/>
      <c r="H237" s="60"/>
      <c r="I237" s="60"/>
      <c r="J237" s="61"/>
      <c r="K237" s="62"/>
      <c r="L237" s="62"/>
      <c r="M237" s="62"/>
      <c r="N237" s="63"/>
      <c r="O237" s="64"/>
    </row>
    <row r="238" spans="1:15" x14ac:dyDescent="0.3">
      <c r="A238" s="56">
        <v>43937</v>
      </c>
      <c r="B238" s="57" t="s">
        <v>75</v>
      </c>
      <c r="C238" s="58" t="s">
        <v>1</v>
      </c>
      <c r="D238" s="59">
        <v>5.6300000000000003E-2</v>
      </c>
      <c r="E238" s="56">
        <v>46756</v>
      </c>
      <c r="F238" s="60">
        <v>2500</v>
      </c>
      <c r="G238" s="60"/>
      <c r="H238" s="60"/>
      <c r="I238" s="60"/>
      <c r="J238" s="61"/>
      <c r="K238" s="62"/>
      <c r="L238" s="62"/>
      <c r="M238" s="62"/>
      <c r="N238" s="63"/>
      <c r="O238" s="64"/>
    </row>
    <row r="239" spans="1:15" x14ac:dyDescent="0.3">
      <c r="A239" s="56">
        <v>43937</v>
      </c>
      <c r="B239" s="57" t="s">
        <v>76</v>
      </c>
      <c r="C239" s="58" t="s">
        <v>1</v>
      </c>
      <c r="D239" s="59">
        <v>4.7500000000000001E-2</v>
      </c>
      <c r="E239" s="56">
        <v>46938</v>
      </c>
      <c r="F239" s="60">
        <v>2500</v>
      </c>
      <c r="G239" s="60"/>
      <c r="H239" s="60"/>
      <c r="I239" s="60"/>
      <c r="J239" s="61"/>
      <c r="K239" s="62"/>
      <c r="L239" s="62"/>
      <c r="M239" s="62"/>
      <c r="N239" s="63"/>
      <c r="O239" s="64"/>
    </row>
    <row r="240" spans="1:15" x14ac:dyDescent="0.3">
      <c r="A240" s="56">
        <v>43937</v>
      </c>
      <c r="B240" s="57" t="s">
        <v>77</v>
      </c>
      <c r="C240" s="58" t="s">
        <v>1</v>
      </c>
      <c r="D240" s="59">
        <v>6.25E-2</v>
      </c>
      <c r="E240" s="56">
        <v>47487</v>
      </c>
      <c r="F240" s="60">
        <v>2500</v>
      </c>
      <c r="G240" s="60"/>
      <c r="H240" s="60"/>
      <c r="I240" s="60"/>
      <c r="J240" s="61"/>
      <c r="K240" s="62"/>
      <c r="L240" s="62"/>
      <c r="M240" s="62"/>
      <c r="N240" s="63"/>
      <c r="O240" s="64"/>
    </row>
    <row r="241" spans="1:15" x14ac:dyDescent="0.3">
      <c r="A241" s="56">
        <v>43937</v>
      </c>
      <c r="B241" s="57" t="s">
        <v>61</v>
      </c>
      <c r="C241" s="58" t="s">
        <v>1</v>
      </c>
      <c r="D241" s="59">
        <v>5.5E-2</v>
      </c>
      <c r="E241" s="56">
        <v>47852</v>
      </c>
      <c r="F241" s="60">
        <v>2500</v>
      </c>
      <c r="G241" s="60"/>
      <c r="H241" s="60"/>
      <c r="I241" s="60"/>
      <c r="J241" s="61"/>
      <c r="K241" s="62"/>
      <c r="L241" s="62"/>
      <c r="M241" s="62"/>
      <c r="N241" s="63"/>
      <c r="O241" s="64"/>
    </row>
    <row r="242" spans="1:15" x14ac:dyDescent="0.3">
      <c r="A242" s="56">
        <v>43937</v>
      </c>
      <c r="B242" s="57" t="s">
        <v>62</v>
      </c>
      <c r="C242" s="58" t="s">
        <v>1</v>
      </c>
      <c r="D242" s="59">
        <v>4.7500000000000001E-2</v>
      </c>
      <c r="E242" s="56">
        <v>49129</v>
      </c>
      <c r="F242" s="60">
        <v>2500</v>
      </c>
      <c r="G242" s="60"/>
      <c r="H242" s="60"/>
      <c r="I242" s="60"/>
      <c r="J242" s="61"/>
      <c r="K242" s="62"/>
      <c r="L242" s="62"/>
      <c r="M242" s="62"/>
      <c r="N242" s="63"/>
      <c r="O242" s="64"/>
    </row>
    <row r="243" spans="1:15" x14ac:dyDescent="0.3">
      <c r="A243" s="56">
        <v>43937</v>
      </c>
      <c r="B243" s="57" t="s">
        <v>63</v>
      </c>
      <c r="C243" s="58" t="s">
        <v>1</v>
      </c>
      <c r="D243" s="59">
        <v>0.04</v>
      </c>
      <c r="E243" s="56">
        <v>50044</v>
      </c>
      <c r="F243" s="60">
        <v>2500</v>
      </c>
      <c r="G243" s="60"/>
      <c r="H243" s="60"/>
      <c r="I243" s="60"/>
      <c r="J243" s="61"/>
      <c r="K243" s="62"/>
      <c r="L243" s="62"/>
      <c r="M243" s="62"/>
      <c r="N243" s="63"/>
      <c r="O243" s="64"/>
    </row>
    <row r="244" spans="1:15" x14ac:dyDescent="0.3">
      <c r="A244" s="56">
        <v>43937</v>
      </c>
      <c r="B244" s="57" t="s">
        <v>64</v>
      </c>
      <c r="C244" s="58" t="s">
        <v>1</v>
      </c>
      <c r="D244" s="59">
        <v>4.2500000000000003E-2</v>
      </c>
      <c r="E244" s="56">
        <v>50955</v>
      </c>
      <c r="F244" s="60">
        <v>2500</v>
      </c>
      <c r="G244" s="60"/>
      <c r="H244" s="60"/>
      <c r="I244" s="60"/>
      <c r="J244" s="61"/>
      <c r="K244" s="62"/>
      <c r="L244" s="62"/>
      <c r="M244" s="62"/>
      <c r="N244" s="63"/>
      <c r="O244" s="64"/>
    </row>
    <row r="245" spans="1:15" x14ac:dyDescent="0.3">
      <c r="A245" s="56">
        <v>43937</v>
      </c>
      <c r="B245" s="57" t="s">
        <v>65</v>
      </c>
      <c r="C245" s="58" t="s">
        <v>1</v>
      </c>
      <c r="D245" s="59">
        <v>4.7500000000000001E-2</v>
      </c>
      <c r="E245" s="56">
        <v>51321</v>
      </c>
      <c r="F245" s="60">
        <v>2500</v>
      </c>
      <c r="G245" s="60"/>
      <c r="H245" s="60"/>
      <c r="I245" s="60"/>
      <c r="J245" s="61"/>
      <c r="K245" s="62"/>
      <c r="L245" s="62"/>
      <c r="M245" s="62"/>
      <c r="N245" s="63"/>
      <c r="O245" s="64"/>
    </row>
    <row r="246" spans="1:15" x14ac:dyDescent="0.3">
      <c r="A246" s="56">
        <v>43937</v>
      </c>
      <c r="B246" s="57" t="s">
        <v>66</v>
      </c>
      <c r="C246" s="58" t="s">
        <v>1</v>
      </c>
      <c r="D246" s="59">
        <v>3.2500000000000001E-2</v>
      </c>
      <c r="E246" s="56">
        <v>52051</v>
      </c>
      <c r="F246" s="60">
        <v>2500</v>
      </c>
      <c r="G246" s="60"/>
      <c r="H246" s="60"/>
      <c r="I246" s="60"/>
      <c r="J246" s="61"/>
      <c r="K246" s="62"/>
      <c r="L246" s="62"/>
      <c r="M246" s="62"/>
      <c r="N246" s="63"/>
      <c r="O246" s="64"/>
    </row>
    <row r="247" spans="1:15" x14ac:dyDescent="0.3">
      <c r="A247" s="56">
        <v>43937</v>
      </c>
      <c r="B247" s="57" t="s">
        <v>15</v>
      </c>
      <c r="C247" s="58" t="s">
        <v>1</v>
      </c>
      <c r="D247" s="59">
        <v>2.5000000000000001E-2</v>
      </c>
      <c r="E247" s="56">
        <v>53554</v>
      </c>
      <c r="F247" s="60">
        <v>2500</v>
      </c>
      <c r="G247" s="60"/>
      <c r="H247" s="60"/>
      <c r="I247" s="60"/>
      <c r="J247" s="61"/>
      <c r="K247" s="62"/>
      <c r="L247" s="62"/>
      <c r="M247" s="62"/>
      <c r="N247" s="63"/>
      <c r="O247" s="64"/>
    </row>
    <row r="248" spans="1:15" x14ac:dyDescent="0.3">
      <c r="A248" s="56">
        <v>43937</v>
      </c>
      <c r="B248" s="57" t="s">
        <v>2</v>
      </c>
      <c r="C248" s="58" t="s">
        <v>1</v>
      </c>
      <c r="D248" s="59">
        <v>1.2500000000000001E-2</v>
      </c>
      <c r="E248" s="56">
        <v>54285</v>
      </c>
      <c r="F248" s="60">
        <v>2500</v>
      </c>
      <c r="G248" s="60"/>
      <c r="H248" s="60"/>
      <c r="I248" s="60"/>
      <c r="J248" s="61"/>
      <c r="K248" s="62"/>
      <c r="L248" s="62"/>
      <c r="M248" s="62"/>
      <c r="N248" s="63"/>
      <c r="O248" s="64"/>
    </row>
    <row r="249" spans="1:15" x14ac:dyDescent="0.3">
      <c r="A249" s="49">
        <v>43941.416666666664</v>
      </c>
      <c r="B249" s="50" t="s">
        <v>42</v>
      </c>
      <c r="C249" s="51" t="s">
        <v>10</v>
      </c>
      <c r="D249" s="52" t="s">
        <v>44</v>
      </c>
      <c r="E249" s="49">
        <v>44020</v>
      </c>
      <c r="F249" s="44">
        <v>4000</v>
      </c>
      <c r="G249" s="44">
        <v>3762</v>
      </c>
      <c r="H249" s="44">
        <v>2055</v>
      </c>
      <c r="I249" s="44">
        <v>1707</v>
      </c>
      <c r="J249" s="53">
        <v>2707</v>
      </c>
      <c r="K249" s="54">
        <v>100.11499999999999</v>
      </c>
      <c r="L249" s="54">
        <v>100.11951000000001</v>
      </c>
      <c r="M249" s="54">
        <v>-0.55810000000000004</v>
      </c>
      <c r="N249" s="55">
        <v>1293</v>
      </c>
      <c r="O249" s="48">
        <v>1.4</v>
      </c>
    </row>
    <row r="250" spans="1:15" x14ac:dyDescent="0.3">
      <c r="A250" s="49">
        <v>43941.458333333336</v>
      </c>
      <c r="B250" s="50" t="s">
        <v>78</v>
      </c>
      <c r="C250" s="51" t="s">
        <v>10</v>
      </c>
      <c r="D250" s="52"/>
      <c r="E250" s="49">
        <v>44216</v>
      </c>
      <c r="F250" s="44">
        <v>4000</v>
      </c>
      <c r="G250" s="44">
        <v>5115</v>
      </c>
      <c r="H250" s="44">
        <v>3380</v>
      </c>
      <c r="I250" s="44">
        <v>1735</v>
      </c>
      <c r="J250" s="53">
        <v>3185</v>
      </c>
      <c r="K250" s="54">
        <v>100.4</v>
      </c>
      <c r="L250" s="54">
        <v>100.40441</v>
      </c>
      <c r="M250" s="54">
        <v>-0.53110000000000002</v>
      </c>
      <c r="N250" s="55">
        <v>815</v>
      </c>
      <c r="O250" s="48">
        <v>1.6</v>
      </c>
    </row>
    <row r="251" spans="1:15" x14ac:dyDescent="0.3">
      <c r="A251" s="49">
        <v>43942</v>
      </c>
      <c r="B251" s="50" t="s">
        <v>47</v>
      </c>
      <c r="C251" s="51" t="s">
        <v>4</v>
      </c>
      <c r="D251" s="52">
        <v>0</v>
      </c>
      <c r="E251" s="49">
        <v>44631</v>
      </c>
      <c r="F251" s="44">
        <v>5000</v>
      </c>
      <c r="G251" s="44">
        <v>11385</v>
      </c>
      <c r="H251" s="44">
        <v>7857</v>
      </c>
      <c r="I251" s="44">
        <v>3528</v>
      </c>
      <c r="J251" s="53">
        <v>4085.2</v>
      </c>
      <c r="K251" s="54">
        <v>101.29</v>
      </c>
      <c r="L251" s="54">
        <v>101.291</v>
      </c>
      <c r="M251" s="54">
        <v>-0.68</v>
      </c>
      <c r="N251" s="55">
        <v>914.8</v>
      </c>
      <c r="O251" s="48">
        <v>2.8</v>
      </c>
    </row>
    <row r="252" spans="1:15" x14ac:dyDescent="0.3">
      <c r="A252" s="49">
        <v>43948.416666666664</v>
      </c>
      <c r="B252" s="50" t="s">
        <v>48</v>
      </c>
      <c r="C252" s="51" t="s">
        <v>10</v>
      </c>
      <c r="D252" s="52" t="s">
        <v>44</v>
      </c>
      <c r="E252" s="49">
        <v>44083</v>
      </c>
      <c r="F252" s="44">
        <v>4000</v>
      </c>
      <c r="G252" s="44">
        <v>3930</v>
      </c>
      <c r="H252" s="44">
        <v>2545</v>
      </c>
      <c r="I252" s="44">
        <v>1385</v>
      </c>
      <c r="J252" s="53">
        <v>2835</v>
      </c>
      <c r="K252" s="54">
        <v>100.2</v>
      </c>
      <c r="L252" s="54">
        <v>100.2024</v>
      </c>
      <c r="M252" s="54">
        <v>-0.54669999999999996</v>
      </c>
      <c r="N252" s="55">
        <v>1165</v>
      </c>
      <c r="O252" s="48">
        <v>1.4</v>
      </c>
    </row>
    <row r="253" spans="1:15" x14ac:dyDescent="0.3">
      <c r="A253" s="49">
        <v>43948.458333333336</v>
      </c>
      <c r="B253" s="50" t="s">
        <v>79</v>
      </c>
      <c r="C253" s="51" t="s">
        <v>10</v>
      </c>
      <c r="D253" s="52"/>
      <c r="E253" s="49">
        <v>44258</v>
      </c>
      <c r="F253" s="44">
        <v>4000</v>
      </c>
      <c r="G253" s="44">
        <v>3920</v>
      </c>
      <c r="H253" s="44">
        <v>2825</v>
      </c>
      <c r="I253" s="44">
        <v>1095</v>
      </c>
      <c r="J253" s="53">
        <v>1875</v>
      </c>
      <c r="K253" s="54">
        <v>100.444</v>
      </c>
      <c r="L253" s="54">
        <v>100.45904</v>
      </c>
      <c r="M253" s="54">
        <v>-0.53410000000000002</v>
      </c>
      <c r="N253" s="55">
        <v>2125</v>
      </c>
      <c r="O253" s="48">
        <v>2.1</v>
      </c>
    </row>
    <row r="254" spans="1:15" x14ac:dyDescent="0.3">
      <c r="A254" s="49">
        <v>43950</v>
      </c>
      <c r="B254" s="50" t="s">
        <v>43</v>
      </c>
      <c r="C254" s="51" t="s">
        <v>1</v>
      </c>
      <c r="D254" s="52">
        <v>0</v>
      </c>
      <c r="E254" s="49">
        <v>47529</v>
      </c>
      <c r="F254" s="44">
        <v>4000</v>
      </c>
      <c r="G254" s="44">
        <v>8533</v>
      </c>
      <c r="H254" s="44">
        <v>1907</v>
      </c>
      <c r="I254" s="44">
        <v>6626</v>
      </c>
      <c r="J254" s="53">
        <v>3381.7</v>
      </c>
      <c r="K254" s="54">
        <v>104.83</v>
      </c>
      <c r="L254" s="54">
        <v>104.87</v>
      </c>
      <c r="M254" s="54">
        <v>-0.48</v>
      </c>
      <c r="N254" s="55">
        <v>618.29999999999995</v>
      </c>
      <c r="O254" s="48">
        <v>2.5</v>
      </c>
    </row>
    <row r="255" spans="1:15" x14ac:dyDescent="0.3">
      <c r="A255" s="49">
        <v>43955.416666666664</v>
      </c>
      <c r="B255" s="50" t="s">
        <v>46</v>
      </c>
      <c r="C255" s="51" t="s">
        <v>10</v>
      </c>
      <c r="D255" s="52"/>
      <c r="E255" s="49">
        <v>44048</v>
      </c>
      <c r="F255" s="44">
        <v>4000</v>
      </c>
      <c r="G255" s="44">
        <v>3340</v>
      </c>
      <c r="H255" s="44">
        <v>1975</v>
      </c>
      <c r="I255" s="44">
        <v>1365</v>
      </c>
      <c r="J255" s="53">
        <v>2715</v>
      </c>
      <c r="K255" s="54">
        <v>100.137</v>
      </c>
      <c r="L255" s="54">
        <v>100.14144</v>
      </c>
      <c r="M255" s="54">
        <v>-0.55879999999999996</v>
      </c>
      <c r="N255" s="55">
        <v>1285</v>
      </c>
      <c r="O255" s="48">
        <v>1.2</v>
      </c>
    </row>
    <row r="256" spans="1:15" x14ac:dyDescent="0.3">
      <c r="A256" s="49">
        <v>43955.458333333336</v>
      </c>
      <c r="B256" s="50" t="s">
        <v>80</v>
      </c>
      <c r="C256" s="51" t="s">
        <v>10</v>
      </c>
      <c r="D256" s="52"/>
      <c r="E256" s="49">
        <v>44230</v>
      </c>
      <c r="F256" s="44">
        <v>4000</v>
      </c>
      <c r="G256" s="44">
        <v>4490</v>
      </c>
      <c r="H256" s="44">
        <v>3100</v>
      </c>
      <c r="I256" s="44">
        <v>1390</v>
      </c>
      <c r="J256" s="53">
        <v>2865</v>
      </c>
      <c r="K256" s="54">
        <v>100.405</v>
      </c>
      <c r="L256" s="54">
        <v>100.41408</v>
      </c>
      <c r="M256" s="54">
        <v>-0.54379999999999995</v>
      </c>
      <c r="N256" s="55">
        <v>1135</v>
      </c>
      <c r="O256" s="48">
        <v>1.6</v>
      </c>
    </row>
    <row r="257" spans="1:15" x14ac:dyDescent="0.3">
      <c r="A257" s="49">
        <v>43956.416666666664</v>
      </c>
      <c r="B257" s="50" t="s">
        <v>13</v>
      </c>
      <c r="C257" s="51" t="s">
        <v>8</v>
      </c>
      <c r="D257" s="52">
        <v>5.0000000000000001E-3</v>
      </c>
      <c r="E257" s="49">
        <v>47588</v>
      </c>
      <c r="F257" s="44">
        <v>400</v>
      </c>
      <c r="G257" s="44">
        <v>763</v>
      </c>
      <c r="H257" s="44">
        <v>524</v>
      </c>
      <c r="I257" s="44">
        <v>239</v>
      </c>
      <c r="J257" s="53">
        <v>379.25</v>
      </c>
      <c r="K257" s="54">
        <v>116.15</v>
      </c>
      <c r="L257" s="54">
        <v>116.19</v>
      </c>
      <c r="M257" s="54">
        <v>-1.04</v>
      </c>
      <c r="N257" s="55">
        <v>20.75</v>
      </c>
      <c r="O257" s="48">
        <v>2</v>
      </c>
    </row>
    <row r="258" spans="1:15" x14ac:dyDescent="0.3">
      <c r="A258" s="49">
        <v>43956.458333333336</v>
      </c>
      <c r="B258" s="50" t="s">
        <v>16</v>
      </c>
      <c r="C258" s="51" t="s">
        <v>8</v>
      </c>
      <c r="D258" s="52">
        <v>1E-3</v>
      </c>
      <c r="E258" s="49">
        <v>53432</v>
      </c>
      <c r="F258" s="44">
        <v>100</v>
      </c>
      <c r="G258" s="44">
        <v>251</v>
      </c>
      <c r="H258" s="44">
        <v>212</v>
      </c>
      <c r="I258" s="44">
        <v>39</v>
      </c>
      <c r="J258" s="53">
        <v>69</v>
      </c>
      <c r="K258" s="54">
        <v>134.59</v>
      </c>
      <c r="L258" s="54">
        <v>134.9</v>
      </c>
      <c r="M258" s="54">
        <v>-1.06</v>
      </c>
      <c r="N258" s="55">
        <v>31</v>
      </c>
      <c r="O258" s="48">
        <v>3.6</v>
      </c>
    </row>
    <row r="259" spans="1:15" x14ac:dyDescent="0.3">
      <c r="A259" s="49">
        <v>43957.479166666664</v>
      </c>
      <c r="B259" s="50" t="s">
        <v>45</v>
      </c>
      <c r="C259" s="51" t="s">
        <v>6</v>
      </c>
      <c r="D259" s="52">
        <v>0</v>
      </c>
      <c r="E259" s="49">
        <v>45758</v>
      </c>
      <c r="F259" s="44">
        <v>4000</v>
      </c>
      <c r="G259" s="44">
        <v>9999</v>
      </c>
      <c r="H259" s="44">
        <v>3994</v>
      </c>
      <c r="I259" s="44">
        <v>6005</v>
      </c>
      <c r="J259" s="53">
        <v>3202.6</v>
      </c>
      <c r="K259" s="54">
        <v>103.74</v>
      </c>
      <c r="L259" s="54">
        <v>103.74</v>
      </c>
      <c r="M259" s="54">
        <v>-0.74</v>
      </c>
      <c r="N259" s="55">
        <v>797.4</v>
      </c>
      <c r="O259" s="48">
        <v>3.1</v>
      </c>
    </row>
    <row r="260" spans="1:15" x14ac:dyDescent="0.3">
      <c r="A260" s="56">
        <v>43957.489583333336</v>
      </c>
      <c r="B260" s="57" t="s">
        <v>81</v>
      </c>
      <c r="C260" s="58" t="s">
        <v>1</v>
      </c>
      <c r="D260" s="59">
        <v>0</v>
      </c>
      <c r="E260" s="56">
        <v>49444</v>
      </c>
      <c r="F260" s="60">
        <v>7500</v>
      </c>
      <c r="G260" s="60"/>
      <c r="H260" s="60"/>
      <c r="I260" s="60"/>
      <c r="J260" s="61">
        <v>7000</v>
      </c>
      <c r="K260" s="62"/>
      <c r="L260" s="62">
        <v>104.65900000000001</v>
      </c>
      <c r="M260" s="62">
        <v>-0.30299999999999999</v>
      </c>
      <c r="N260" s="63">
        <v>500</v>
      </c>
      <c r="O260" s="64"/>
    </row>
    <row r="261" spans="1:15" x14ac:dyDescent="0.3">
      <c r="A261" s="49">
        <v>43962</v>
      </c>
      <c r="B261" s="50" t="s">
        <v>82</v>
      </c>
      <c r="C261" s="51" t="s">
        <v>10</v>
      </c>
      <c r="D261" s="52" t="s">
        <v>44</v>
      </c>
      <c r="E261" s="49">
        <v>44139</v>
      </c>
      <c r="F261" s="44">
        <v>4000</v>
      </c>
      <c r="G261" s="44">
        <v>4466</v>
      </c>
      <c r="H261" s="44">
        <v>3085</v>
      </c>
      <c r="I261" s="44">
        <v>1381</v>
      </c>
      <c r="J261" s="53">
        <v>1931</v>
      </c>
      <c r="K261" s="54">
        <v>100.26</v>
      </c>
      <c r="L261" s="54">
        <v>100.26344</v>
      </c>
      <c r="M261" s="54">
        <v>-0.54049999999999998</v>
      </c>
      <c r="N261" s="55">
        <v>2069</v>
      </c>
      <c r="O261" s="48">
        <v>2.2999999999999998</v>
      </c>
    </row>
    <row r="262" spans="1:15" x14ac:dyDescent="0.3">
      <c r="A262" s="49">
        <v>43963</v>
      </c>
      <c r="B262" s="50" t="s">
        <v>83</v>
      </c>
      <c r="C262" s="51" t="s">
        <v>1</v>
      </c>
      <c r="D262" s="52">
        <v>0</v>
      </c>
      <c r="E262" s="49">
        <v>46706</v>
      </c>
      <c r="F262" s="44">
        <v>4000</v>
      </c>
      <c r="G262" s="44">
        <v>7503</v>
      </c>
      <c r="H262" s="44">
        <v>2578</v>
      </c>
      <c r="I262" s="44">
        <v>4925</v>
      </c>
      <c r="J262" s="53">
        <v>3255.75</v>
      </c>
      <c r="K262" s="54">
        <v>104.78</v>
      </c>
      <c r="L262" s="54">
        <v>104.81</v>
      </c>
      <c r="M262" s="54">
        <v>-0.62</v>
      </c>
      <c r="N262" s="55">
        <v>744.25</v>
      </c>
      <c r="O262" s="48">
        <v>2.2999999999999998</v>
      </c>
    </row>
    <row r="263" spans="1:15" x14ac:dyDescent="0.3">
      <c r="A263" s="49">
        <v>43964</v>
      </c>
      <c r="B263" s="50" t="s">
        <v>2</v>
      </c>
      <c r="C263" s="51" t="s">
        <v>1</v>
      </c>
      <c r="D263" s="52">
        <v>1.2500000000000001E-2</v>
      </c>
      <c r="E263" s="49">
        <v>54285</v>
      </c>
      <c r="F263" s="44">
        <v>1000</v>
      </c>
      <c r="G263" s="44">
        <v>2144</v>
      </c>
      <c r="H263" s="44">
        <v>293</v>
      </c>
      <c r="I263" s="44">
        <v>1851</v>
      </c>
      <c r="J263" s="53">
        <v>863.4</v>
      </c>
      <c r="K263" s="54">
        <v>139.80000000000001</v>
      </c>
      <c r="L263" s="54">
        <v>139.9</v>
      </c>
      <c r="M263" s="54">
        <v>-0.13</v>
      </c>
      <c r="N263" s="55">
        <v>136.6</v>
      </c>
      <c r="O263" s="48">
        <v>2.5</v>
      </c>
    </row>
    <row r="264" spans="1:15" x14ac:dyDescent="0.3">
      <c r="A264" s="49">
        <v>43969</v>
      </c>
      <c r="B264" s="50" t="s">
        <v>84</v>
      </c>
      <c r="C264" s="51" t="s">
        <v>10</v>
      </c>
      <c r="D264" s="52"/>
      <c r="E264" s="49">
        <v>44321</v>
      </c>
      <c r="F264" s="44">
        <v>4000</v>
      </c>
      <c r="G264" s="44">
        <v>11595</v>
      </c>
      <c r="H264" s="44">
        <v>9185</v>
      </c>
      <c r="I264" s="44">
        <v>2410</v>
      </c>
      <c r="J264" s="53">
        <v>3810</v>
      </c>
      <c r="K264" s="54">
        <v>100.55240000000001</v>
      </c>
      <c r="L264" s="54">
        <v>100.55426</v>
      </c>
      <c r="M264" s="54">
        <v>-0.56699999999999995</v>
      </c>
      <c r="N264" s="55">
        <v>190</v>
      </c>
      <c r="O264" s="48">
        <v>3</v>
      </c>
    </row>
    <row r="265" spans="1:15" x14ac:dyDescent="0.3">
      <c r="A265" s="49">
        <v>43971</v>
      </c>
      <c r="B265" s="50" t="s">
        <v>43</v>
      </c>
      <c r="C265" s="51" t="s">
        <v>1</v>
      </c>
      <c r="D265" s="52">
        <v>0</v>
      </c>
      <c r="E265" s="49">
        <v>47529</v>
      </c>
      <c r="F265" s="44">
        <v>4000</v>
      </c>
      <c r="G265" s="44">
        <v>8045</v>
      </c>
      <c r="H265" s="44">
        <v>2030</v>
      </c>
      <c r="I265" s="44">
        <v>6015</v>
      </c>
      <c r="J265" s="53">
        <v>3407.5</v>
      </c>
      <c r="K265" s="54">
        <v>104.67</v>
      </c>
      <c r="L265" s="54">
        <v>104.67</v>
      </c>
      <c r="M265" s="54">
        <v>-0.47</v>
      </c>
      <c r="N265" s="55">
        <v>592.5</v>
      </c>
      <c r="O265" s="48">
        <v>2.4</v>
      </c>
    </row>
    <row r="266" spans="1:15" x14ac:dyDescent="0.3">
      <c r="A266" s="49">
        <v>43976.416666666664</v>
      </c>
      <c r="B266" s="50" t="s">
        <v>67</v>
      </c>
      <c r="C266" s="51" t="s">
        <v>10</v>
      </c>
      <c r="D266" s="52" t="s">
        <v>44</v>
      </c>
      <c r="E266" s="49">
        <v>44111</v>
      </c>
      <c r="F266" s="44">
        <v>4000</v>
      </c>
      <c r="G266" s="44">
        <v>4665</v>
      </c>
      <c r="H266" s="44">
        <v>2630</v>
      </c>
      <c r="I266" s="44">
        <v>2035</v>
      </c>
      <c r="J266" s="53">
        <v>2825</v>
      </c>
      <c r="K266" s="54">
        <v>100.211</v>
      </c>
      <c r="L266" s="54">
        <v>100.21325</v>
      </c>
      <c r="M266" s="54">
        <v>-0.57599999999999996</v>
      </c>
      <c r="N266" s="55">
        <v>1175</v>
      </c>
      <c r="O266" s="48">
        <v>1.7</v>
      </c>
    </row>
    <row r="267" spans="1:15" x14ac:dyDescent="0.3">
      <c r="A267" s="49">
        <v>43976.458333333336</v>
      </c>
      <c r="B267" s="50" t="s">
        <v>68</v>
      </c>
      <c r="C267" s="51" t="s">
        <v>10</v>
      </c>
      <c r="D267" s="52"/>
      <c r="E267" s="49">
        <v>44300</v>
      </c>
      <c r="F267" s="44">
        <v>4000</v>
      </c>
      <c r="G267" s="44">
        <v>7750</v>
      </c>
      <c r="H267" s="44">
        <v>4885</v>
      </c>
      <c r="I267" s="44">
        <v>2865</v>
      </c>
      <c r="J267" s="53">
        <v>3765</v>
      </c>
      <c r="K267" s="54">
        <v>100.52</v>
      </c>
      <c r="L267" s="54">
        <v>100.52227999999999</v>
      </c>
      <c r="M267" s="54">
        <v>-0.58089999999999997</v>
      </c>
      <c r="N267" s="55">
        <v>235</v>
      </c>
      <c r="O267" s="48">
        <v>2.1</v>
      </c>
    </row>
    <row r="268" spans="1:15" x14ac:dyDescent="0.3">
      <c r="A268" s="49">
        <v>43977</v>
      </c>
      <c r="B268" s="50" t="s">
        <v>85</v>
      </c>
      <c r="C268" s="51" t="s">
        <v>4</v>
      </c>
      <c r="D268" s="52">
        <v>0</v>
      </c>
      <c r="E268" s="49">
        <v>44722</v>
      </c>
      <c r="F268" s="44">
        <v>5000</v>
      </c>
      <c r="G268" s="44">
        <v>13261</v>
      </c>
      <c r="H268" s="44">
        <v>7001</v>
      </c>
      <c r="I268" s="44">
        <v>6260</v>
      </c>
      <c r="J268" s="53">
        <v>4070</v>
      </c>
      <c r="K268" s="54">
        <v>101.345</v>
      </c>
      <c r="L268" s="54">
        <v>101.35599999999999</v>
      </c>
      <c r="M268" s="54">
        <v>-0.66</v>
      </c>
      <c r="N268" s="55">
        <v>930</v>
      </c>
      <c r="O268" s="48">
        <v>3.3</v>
      </c>
    </row>
    <row r="269" spans="1:15" x14ac:dyDescent="0.3">
      <c r="A269" s="49">
        <v>43984</v>
      </c>
      <c r="B269" s="50" t="s">
        <v>13</v>
      </c>
      <c r="C269" s="51" t="s">
        <v>8</v>
      </c>
      <c r="D269" s="52">
        <v>5.0000000000000001E-3</v>
      </c>
      <c r="E269" s="49">
        <v>47588</v>
      </c>
      <c r="F269" s="44">
        <v>500</v>
      </c>
      <c r="G269" s="44">
        <v>1068</v>
      </c>
      <c r="H269" s="44">
        <v>662</v>
      </c>
      <c r="I269" s="44">
        <v>406</v>
      </c>
      <c r="J269" s="53">
        <v>354.5</v>
      </c>
      <c r="K269" s="54">
        <v>115.46</v>
      </c>
      <c r="L269" s="54">
        <v>115.47</v>
      </c>
      <c r="M269" s="54">
        <v>-0.99</v>
      </c>
      <c r="N269" s="55">
        <v>145.5</v>
      </c>
      <c r="O269" s="48">
        <v>3</v>
      </c>
    </row>
    <row r="270" spans="1:15" x14ac:dyDescent="0.3">
      <c r="A270" s="49">
        <v>43985</v>
      </c>
      <c r="B270" s="50" t="s">
        <v>45</v>
      </c>
      <c r="C270" s="51" t="s">
        <v>6</v>
      </c>
      <c r="D270" s="52">
        <v>0</v>
      </c>
      <c r="E270" s="49">
        <v>45758</v>
      </c>
      <c r="F270" s="44">
        <v>4000</v>
      </c>
      <c r="G270" s="44">
        <v>8274</v>
      </c>
      <c r="H270" s="44">
        <v>2136</v>
      </c>
      <c r="I270" s="44">
        <v>6138</v>
      </c>
      <c r="J270" s="53">
        <v>3419</v>
      </c>
      <c r="K270" s="54">
        <v>103.03</v>
      </c>
      <c r="L270" s="54">
        <v>103.04</v>
      </c>
      <c r="M270" s="54">
        <v>-0.62</v>
      </c>
      <c r="N270" s="55">
        <v>581</v>
      </c>
      <c r="O270" s="48">
        <v>2.4</v>
      </c>
    </row>
    <row r="271" spans="1:15" x14ac:dyDescent="0.3">
      <c r="A271" s="49">
        <v>43990.416666666664</v>
      </c>
      <c r="B271" s="50" t="s">
        <v>48</v>
      </c>
      <c r="C271" s="51" t="s">
        <v>10</v>
      </c>
      <c r="D271" s="52" t="s">
        <v>44</v>
      </c>
      <c r="E271" s="49">
        <v>44083</v>
      </c>
      <c r="F271" s="44">
        <v>4000</v>
      </c>
      <c r="G271" s="44">
        <v>4891</v>
      </c>
      <c r="H271" s="44">
        <v>2720</v>
      </c>
      <c r="I271" s="44">
        <v>2171</v>
      </c>
      <c r="J271" s="53">
        <v>3371</v>
      </c>
      <c r="K271" s="54">
        <v>100.1367</v>
      </c>
      <c r="L271" s="54">
        <v>100.13907</v>
      </c>
      <c r="M271" s="54">
        <v>-0.5494</v>
      </c>
      <c r="N271" s="55">
        <v>629</v>
      </c>
      <c r="O271" s="48">
        <v>1.5</v>
      </c>
    </row>
    <row r="272" spans="1:15" x14ac:dyDescent="0.3">
      <c r="A272" s="49">
        <v>43990.458333333336</v>
      </c>
      <c r="B272" s="50" t="s">
        <v>79</v>
      </c>
      <c r="C272" s="51" t="s">
        <v>10</v>
      </c>
      <c r="D272" s="52"/>
      <c r="E272" s="49">
        <v>44258</v>
      </c>
      <c r="F272" s="44">
        <v>4000</v>
      </c>
      <c r="G272" s="44">
        <v>3446</v>
      </c>
      <c r="H272" s="44">
        <v>2150</v>
      </c>
      <c r="I272" s="44">
        <v>1296</v>
      </c>
      <c r="J272" s="53">
        <v>2341</v>
      </c>
      <c r="K272" s="54">
        <v>100.419</v>
      </c>
      <c r="L272" s="54">
        <v>100.42194000000001</v>
      </c>
      <c r="M272" s="54">
        <v>-0.56859999999999999</v>
      </c>
      <c r="N272" s="55">
        <v>1659</v>
      </c>
      <c r="O272" s="48">
        <v>1.5</v>
      </c>
    </row>
    <row r="273" spans="1:15" x14ac:dyDescent="0.3">
      <c r="A273" s="49">
        <v>43991</v>
      </c>
      <c r="B273" s="50" t="s">
        <v>83</v>
      </c>
      <c r="C273" s="51" t="s">
        <v>1</v>
      </c>
      <c r="D273" s="52">
        <v>0</v>
      </c>
      <c r="E273" s="49">
        <v>46706</v>
      </c>
      <c r="F273" s="44">
        <v>3000</v>
      </c>
      <c r="G273" s="44">
        <v>4772</v>
      </c>
      <c r="H273" s="44">
        <v>1232</v>
      </c>
      <c r="I273" s="44">
        <v>3540</v>
      </c>
      <c r="J273" s="53">
        <v>2488.5</v>
      </c>
      <c r="K273" s="54">
        <v>103.53</v>
      </c>
      <c r="L273" s="54">
        <v>103.56</v>
      </c>
      <c r="M273" s="54">
        <v>-0.47</v>
      </c>
      <c r="N273" s="55">
        <v>511.5</v>
      </c>
      <c r="O273" s="48">
        <v>1.9</v>
      </c>
    </row>
    <row r="274" spans="1:15" x14ac:dyDescent="0.3">
      <c r="A274" s="56">
        <v>43992</v>
      </c>
      <c r="B274" s="57" t="s">
        <v>37</v>
      </c>
      <c r="C274" s="58" t="s">
        <v>1</v>
      </c>
      <c r="D274" s="59">
        <v>0</v>
      </c>
      <c r="E274" s="56">
        <v>55015</v>
      </c>
      <c r="F274" s="60">
        <v>6000</v>
      </c>
      <c r="G274" s="60"/>
      <c r="H274" s="60"/>
      <c r="I274" s="60"/>
      <c r="J274" s="61">
        <v>6000</v>
      </c>
      <c r="K274" s="62"/>
      <c r="L274" s="62">
        <v>94.51</v>
      </c>
      <c r="M274" s="62">
        <v>0.18740000000000001</v>
      </c>
      <c r="N274" s="63">
        <v>0</v>
      </c>
      <c r="O274" s="64"/>
    </row>
    <row r="275" spans="1:15" x14ac:dyDescent="0.3">
      <c r="A275" s="49">
        <v>43997</v>
      </c>
      <c r="B275" s="50" t="s">
        <v>86</v>
      </c>
      <c r="C275" s="51" t="s">
        <v>10</v>
      </c>
      <c r="D275" s="52"/>
      <c r="E275" s="49">
        <v>44174</v>
      </c>
      <c r="F275" s="44">
        <v>4000</v>
      </c>
      <c r="G275" s="44">
        <v>3830</v>
      </c>
      <c r="H275" s="44">
        <v>2090</v>
      </c>
      <c r="I275" s="44">
        <v>1740</v>
      </c>
      <c r="J275" s="53">
        <v>3090</v>
      </c>
      <c r="K275" s="54">
        <v>100.2642</v>
      </c>
      <c r="L275" s="54">
        <v>100.26600999999999</v>
      </c>
      <c r="M275" s="54">
        <v>-0.54579999999999995</v>
      </c>
      <c r="N275" s="55">
        <v>910</v>
      </c>
      <c r="O275" s="48">
        <v>1.2</v>
      </c>
    </row>
    <row r="276" spans="1:15" x14ac:dyDescent="0.3">
      <c r="A276" s="49">
        <v>43999</v>
      </c>
      <c r="B276" s="50" t="s">
        <v>87</v>
      </c>
      <c r="C276" s="51" t="s">
        <v>1</v>
      </c>
      <c r="D276" s="52">
        <v>0</v>
      </c>
      <c r="E276" s="49">
        <v>47710</v>
      </c>
      <c r="F276" s="44">
        <v>5000</v>
      </c>
      <c r="G276" s="44">
        <v>7633</v>
      </c>
      <c r="H276" s="44">
        <v>2070</v>
      </c>
      <c r="I276" s="44">
        <v>5563</v>
      </c>
      <c r="J276" s="53">
        <v>4139.6499999999996</v>
      </c>
      <c r="K276" s="54">
        <v>103.88</v>
      </c>
      <c r="L276" s="54">
        <v>103.89</v>
      </c>
      <c r="M276" s="54">
        <v>-0.38</v>
      </c>
      <c r="N276" s="55">
        <v>860.35</v>
      </c>
      <c r="O276" s="48">
        <v>1.8</v>
      </c>
    </row>
    <row r="277" spans="1:15" x14ac:dyDescent="0.3">
      <c r="A277" s="49">
        <v>44004.416666666664</v>
      </c>
      <c r="B277" s="50" t="s">
        <v>82</v>
      </c>
      <c r="C277" s="51" t="s">
        <v>10</v>
      </c>
      <c r="D277" s="52" t="s">
        <v>44</v>
      </c>
      <c r="E277" s="49">
        <v>44139</v>
      </c>
      <c r="F277" s="44">
        <v>4000</v>
      </c>
      <c r="G277" s="44">
        <v>5055</v>
      </c>
      <c r="H277" s="44">
        <v>3395</v>
      </c>
      <c r="I277" s="44">
        <v>1660</v>
      </c>
      <c r="J277" s="53">
        <v>3635</v>
      </c>
      <c r="K277" s="54">
        <v>100.205</v>
      </c>
      <c r="L277" s="54">
        <v>100.20617</v>
      </c>
      <c r="M277" s="54">
        <v>-0.55689999999999995</v>
      </c>
      <c r="N277" s="55">
        <v>365</v>
      </c>
      <c r="O277" s="48">
        <v>1.4</v>
      </c>
    </row>
    <row r="278" spans="1:15" x14ac:dyDescent="0.3">
      <c r="A278" s="49">
        <v>44004.458333333336</v>
      </c>
      <c r="B278" s="50" t="s">
        <v>84</v>
      </c>
      <c r="C278" s="51" t="s">
        <v>10</v>
      </c>
      <c r="D278" s="52"/>
      <c r="E278" s="49">
        <v>44321</v>
      </c>
      <c r="F278" s="44">
        <v>4000</v>
      </c>
      <c r="G278" s="44">
        <v>3925</v>
      </c>
      <c r="H278" s="44">
        <v>2575</v>
      </c>
      <c r="I278" s="44">
        <v>1350</v>
      </c>
      <c r="J278" s="53">
        <v>3295</v>
      </c>
      <c r="K278" s="54">
        <v>100.501</v>
      </c>
      <c r="L278" s="54">
        <v>100.50467</v>
      </c>
      <c r="M278" s="54">
        <v>-0.57389999999999997</v>
      </c>
      <c r="N278" s="55">
        <v>705</v>
      </c>
      <c r="O278" s="48">
        <v>1.2</v>
      </c>
    </row>
    <row r="279" spans="1:15" x14ac:dyDescent="0.3">
      <c r="A279" s="49">
        <v>44005</v>
      </c>
      <c r="B279" s="50" t="s">
        <v>85</v>
      </c>
      <c r="C279" s="51" t="s">
        <v>4</v>
      </c>
      <c r="D279" s="52">
        <v>0</v>
      </c>
      <c r="E279" s="49">
        <v>44722</v>
      </c>
      <c r="F279" s="44">
        <v>5000</v>
      </c>
      <c r="G279" s="44">
        <v>9884</v>
      </c>
      <c r="H279" s="44">
        <v>5246</v>
      </c>
      <c r="I279" s="44">
        <v>4638</v>
      </c>
      <c r="J279" s="53">
        <v>4034.5</v>
      </c>
      <c r="K279" s="54">
        <v>101.36499999999999</v>
      </c>
      <c r="L279" s="54">
        <v>101.373</v>
      </c>
      <c r="M279" s="54">
        <v>-0.69</v>
      </c>
      <c r="N279" s="55">
        <v>965.5</v>
      </c>
      <c r="O279" s="48">
        <v>2.4</v>
      </c>
    </row>
    <row r="280" spans="1:15" x14ac:dyDescent="0.3">
      <c r="A280" s="49">
        <v>44006</v>
      </c>
      <c r="B280" s="50" t="s">
        <v>81</v>
      </c>
      <c r="C280" s="51" t="s">
        <v>1</v>
      </c>
      <c r="D280" s="52">
        <v>0</v>
      </c>
      <c r="E280" s="49">
        <v>49444</v>
      </c>
      <c r="F280" s="44">
        <v>2500</v>
      </c>
      <c r="G280" s="44">
        <v>3586</v>
      </c>
      <c r="H280" s="44">
        <v>645</v>
      </c>
      <c r="I280" s="44">
        <v>2941</v>
      </c>
      <c r="J280" s="53">
        <v>2126.65</v>
      </c>
      <c r="K280" s="54">
        <v>103.27</v>
      </c>
      <c r="L280" s="54">
        <v>103.32</v>
      </c>
      <c r="M280" s="54">
        <v>-0.22</v>
      </c>
      <c r="N280" s="55">
        <v>373.35</v>
      </c>
      <c r="O280" s="48">
        <v>1.7</v>
      </c>
    </row>
    <row r="281" spans="1:15" x14ac:dyDescent="0.3">
      <c r="A281" s="49">
        <v>44011</v>
      </c>
      <c r="B281" s="50" t="s">
        <v>88</v>
      </c>
      <c r="C281" s="51" t="s">
        <v>10</v>
      </c>
      <c r="D281" s="52"/>
      <c r="E281" s="49">
        <v>44356</v>
      </c>
      <c r="F281" s="44">
        <v>4000</v>
      </c>
      <c r="G281" s="44">
        <v>7126</v>
      </c>
      <c r="H281" s="44">
        <v>5695</v>
      </c>
      <c r="I281" s="44">
        <v>1431</v>
      </c>
      <c r="J281" s="53">
        <v>3681</v>
      </c>
      <c r="K281" s="54">
        <v>100.557</v>
      </c>
      <c r="L281" s="54">
        <v>100.55739</v>
      </c>
      <c r="M281" s="54">
        <v>-0.58179999999999998</v>
      </c>
      <c r="N281" s="55">
        <v>319</v>
      </c>
      <c r="O281" s="48">
        <v>1.9</v>
      </c>
    </row>
    <row r="282" spans="1:15" x14ac:dyDescent="0.3">
      <c r="A282" s="49">
        <v>44012</v>
      </c>
      <c r="B282" s="50" t="s">
        <v>83</v>
      </c>
      <c r="C282" s="51" t="s">
        <v>1</v>
      </c>
      <c r="D282" s="52">
        <v>0</v>
      </c>
      <c r="E282" s="49">
        <v>46706</v>
      </c>
      <c r="F282" s="44">
        <v>3000</v>
      </c>
      <c r="G282" s="44">
        <v>6569</v>
      </c>
      <c r="H282" s="44">
        <v>1555</v>
      </c>
      <c r="I282" s="44">
        <v>5014</v>
      </c>
      <c r="J282" s="53">
        <v>2520.3000000000002</v>
      </c>
      <c r="K282" s="54">
        <v>104.69</v>
      </c>
      <c r="L282" s="54">
        <v>104.7</v>
      </c>
      <c r="M282" s="54">
        <v>-0.62</v>
      </c>
      <c r="N282" s="55">
        <v>479.7</v>
      </c>
      <c r="O282" s="48">
        <v>2.6</v>
      </c>
    </row>
    <row r="283" spans="1:15" x14ac:dyDescent="0.3">
      <c r="A283" s="49">
        <v>44018</v>
      </c>
      <c r="B283" s="50" t="s">
        <v>78</v>
      </c>
      <c r="C283" s="51" t="s">
        <v>10</v>
      </c>
      <c r="D283" s="52"/>
      <c r="E283" s="49">
        <v>44216</v>
      </c>
      <c r="F283" s="44">
        <v>4000</v>
      </c>
      <c r="G283" s="44">
        <v>3415</v>
      </c>
      <c r="H283" s="44">
        <v>2090</v>
      </c>
      <c r="I283" s="44">
        <v>1325</v>
      </c>
      <c r="J283" s="53">
        <v>2640</v>
      </c>
      <c r="K283" s="54">
        <v>100.3442</v>
      </c>
      <c r="L283" s="54">
        <v>100.34945</v>
      </c>
      <c r="M283" s="54">
        <v>-0.63959999999999995</v>
      </c>
      <c r="N283" s="55">
        <v>1360</v>
      </c>
      <c r="O283" s="48">
        <v>1.3</v>
      </c>
    </row>
    <row r="284" spans="1:15" x14ac:dyDescent="0.3">
      <c r="A284" s="49">
        <v>44019</v>
      </c>
      <c r="B284" s="50" t="s">
        <v>13</v>
      </c>
      <c r="C284" s="51" t="s">
        <v>8</v>
      </c>
      <c r="D284" s="52">
        <v>5.0000000000000001E-3</v>
      </c>
      <c r="E284" s="49">
        <v>47588</v>
      </c>
      <c r="F284" s="44">
        <v>750</v>
      </c>
      <c r="G284" s="44">
        <v>1041</v>
      </c>
      <c r="H284" s="44">
        <v>417</v>
      </c>
      <c r="I284" s="44">
        <v>624</v>
      </c>
      <c r="J284" s="53">
        <v>585.4</v>
      </c>
      <c r="K284" s="54">
        <v>117.19</v>
      </c>
      <c r="L284" s="54">
        <v>117.21</v>
      </c>
      <c r="M284" s="54">
        <v>-1.1499999999999999</v>
      </c>
      <c r="N284" s="55">
        <v>164.6</v>
      </c>
      <c r="O284" s="48">
        <v>1.8</v>
      </c>
    </row>
    <row r="285" spans="1:15" x14ac:dyDescent="0.3">
      <c r="A285" s="49">
        <v>44020</v>
      </c>
      <c r="B285" s="50" t="s">
        <v>89</v>
      </c>
      <c r="C285" s="51" t="s">
        <v>6</v>
      </c>
      <c r="D285" s="52">
        <v>0</v>
      </c>
      <c r="E285" s="49">
        <v>45940</v>
      </c>
      <c r="F285" s="44">
        <v>5000</v>
      </c>
      <c r="G285" s="44">
        <v>8176</v>
      </c>
      <c r="H285" s="44">
        <v>2460</v>
      </c>
      <c r="I285" s="44">
        <v>5716</v>
      </c>
      <c r="J285" s="53">
        <v>4215.3999999999996</v>
      </c>
      <c r="K285" s="54">
        <v>103.55</v>
      </c>
      <c r="L285" s="54">
        <v>103.56</v>
      </c>
      <c r="M285" s="54">
        <v>-0.66</v>
      </c>
      <c r="N285" s="55">
        <v>784.6</v>
      </c>
      <c r="O285" s="48">
        <v>1.9</v>
      </c>
    </row>
    <row r="286" spans="1:15" x14ac:dyDescent="0.3">
      <c r="A286" s="49">
        <v>44025.416666666664</v>
      </c>
      <c r="B286" s="50" t="s">
        <v>67</v>
      </c>
      <c r="C286" s="51" t="s">
        <v>10</v>
      </c>
      <c r="D286" s="52"/>
      <c r="E286" s="49">
        <v>44111</v>
      </c>
      <c r="F286" s="44">
        <v>4000</v>
      </c>
      <c r="G286" s="44">
        <v>3276</v>
      </c>
      <c r="H286" s="44">
        <v>1671</v>
      </c>
      <c r="I286" s="44">
        <v>1605</v>
      </c>
      <c r="J286" s="53">
        <v>2676</v>
      </c>
      <c r="K286" s="54">
        <v>100.1332</v>
      </c>
      <c r="L286" s="54">
        <v>100.13517</v>
      </c>
      <c r="M286" s="54">
        <v>-0.57850000000000001</v>
      </c>
      <c r="N286" s="55">
        <v>1324</v>
      </c>
      <c r="O286" s="48">
        <v>1.2</v>
      </c>
    </row>
    <row r="287" spans="1:15" x14ac:dyDescent="0.3">
      <c r="A287" s="49">
        <v>44025.458333333336</v>
      </c>
      <c r="B287" s="50" t="s">
        <v>68</v>
      </c>
      <c r="C287" s="51" t="s">
        <v>10</v>
      </c>
      <c r="D287" s="52"/>
      <c r="E287" s="49">
        <v>44300</v>
      </c>
      <c r="F287" s="44">
        <v>4000</v>
      </c>
      <c r="G287" s="44">
        <v>3974</v>
      </c>
      <c r="H287" s="44">
        <v>2530</v>
      </c>
      <c r="I287" s="44">
        <v>1444</v>
      </c>
      <c r="J287" s="53">
        <v>2969</v>
      </c>
      <c r="K287" s="54">
        <v>100.4418</v>
      </c>
      <c r="L287" s="54">
        <v>100.44503</v>
      </c>
      <c r="M287" s="54">
        <v>-0.58430000000000004</v>
      </c>
      <c r="N287" s="55">
        <v>1031</v>
      </c>
      <c r="O287" s="48">
        <v>1.3</v>
      </c>
    </row>
    <row r="288" spans="1:15" x14ac:dyDescent="0.3">
      <c r="A288" s="49">
        <v>44027</v>
      </c>
      <c r="B288" s="50" t="s">
        <v>87</v>
      </c>
      <c r="C288" s="51" t="s">
        <v>1</v>
      </c>
      <c r="D288" s="52">
        <v>0</v>
      </c>
      <c r="E288" s="49">
        <v>47710</v>
      </c>
      <c r="F288" s="44">
        <v>5000</v>
      </c>
      <c r="G288" s="44">
        <v>7387</v>
      </c>
      <c r="H288" s="44">
        <v>1419</v>
      </c>
      <c r="I288" s="44">
        <v>5968</v>
      </c>
      <c r="J288" s="53">
        <v>4139.8</v>
      </c>
      <c r="K288" s="54">
        <v>104.75</v>
      </c>
      <c r="L288" s="54">
        <v>104.76</v>
      </c>
      <c r="M288" s="54">
        <v>-0.46</v>
      </c>
      <c r="N288" s="55">
        <v>860.2</v>
      </c>
      <c r="O288" s="48">
        <v>1.8</v>
      </c>
    </row>
    <row r="289" spans="1:15" x14ac:dyDescent="0.3">
      <c r="A289" s="49">
        <v>44032.416666666664</v>
      </c>
      <c r="B289" s="50" t="s">
        <v>86</v>
      </c>
      <c r="C289" s="51" t="s">
        <v>10</v>
      </c>
      <c r="D289" s="52"/>
      <c r="E289" s="49">
        <v>44174</v>
      </c>
      <c r="F289" s="44">
        <v>4000</v>
      </c>
      <c r="G289" s="44">
        <v>2615</v>
      </c>
      <c r="H289" s="44">
        <v>1410</v>
      </c>
      <c r="I289" s="44">
        <v>1205</v>
      </c>
      <c r="J289" s="53">
        <v>2100</v>
      </c>
      <c r="K289" s="54">
        <v>100.22</v>
      </c>
      <c r="L289" s="54">
        <v>100.22244999999999</v>
      </c>
      <c r="M289" s="54">
        <v>-0.57069999999999999</v>
      </c>
      <c r="N289" s="55">
        <v>1900</v>
      </c>
      <c r="O289" s="48">
        <v>1.2</v>
      </c>
    </row>
    <row r="290" spans="1:15" x14ac:dyDescent="0.3">
      <c r="A290" s="49">
        <v>44032.458333333336</v>
      </c>
      <c r="B290" s="50" t="s">
        <v>88</v>
      </c>
      <c r="C290" s="51" t="s">
        <v>10</v>
      </c>
      <c r="D290" s="52"/>
      <c r="E290" s="49">
        <v>44356</v>
      </c>
      <c r="F290" s="44">
        <v>4000</v>
      </c>
      <c r="G290" s="44">
        <v>2667</v>
      </c>
      <c r="H290" s="44">
        <v>1542</v>
      </c>
      <c r="I290" s="44">
        <v>1125</v>
      </c>
      <c r="J290" s="53">
        <v>1852</v>
      </c>
      <c r="K290" s="54">
        <v>100.521</v>
      </c>
      <c r="L290" s="54">
        <v>100.52198</v>
      </c>
      <c r="M290" s="54">
        <v>-0.58050000000000002</v>
      </c>
      <c r="N290" s="55">
        <v>2148</v>
      </c>
      <c r="O290" s="48">
        <v>1.4</v>
      </c>
    </row>
    <row r="291" spans="1:15" x14ac:dyDescent="0.3">
      <c r="A291" s="49">
        <v>44033</v>
      </c>
      <c r="B291" s="50" t="s">
        <v>85</v>
      </c>
      <c r="C291" s="51" t="s">
        <v>4</v>
      </c>
      <c r="D291" s="52">
        <v>0</v>
      </c>
      <c r="E291" s="49">
        <v>44722</v>
      </c>
      <c r="F291" s="44">
        <v>5000</v>
      </c>
      <c r="G291" s="44">
        <v>8670</v>
      </c>
      <c r="H291" s="44">
        <v>3195</v>
      </c>
      <c r="I291" s="44">
        <v>5475</v>
      </c>
      <c r="J291" s="53">
        <v>4081.25</v>
      </c>
      <c r="K291" s="54">
        <v>101.28</v>
      </c>
      <c r="L291" s="54">
        <v>101.283</v>
      </c>
      <c r="M291" s="54">
        <v>-0.68</v>
      </c>
      <c r="N291" s="55">
        <v>918.75</v>
      </c>
      <c r="O291" s="48">
        <v>2.1</v>
      </c>
    </row>
    <row r="292" spans="1:15" x14ac:dyDescent="0.3">
      <c r="A292" s="49">
        <v>44034</v>
      </c>
      <c r="B292" s="50" t="s">
        <v>2</v>
      </c>
      <c r="C292" s="51" t="s">
        <v>1</v>
      </c>
      <c r="D292" s="52">
        <v>1.2500000000000001E-2</v>
      </c>
      <c r="E292" s="49">
        <v>54285</v>
      </c>
      <c r="F292" s="44">
        <v>1500</v>
      </c>
      <c r="G292" s="44">
        <v>3030</v>
      </c>
      <c r="H292" s="44">
        <v>619</v>
      </c>
      <c r="I292" s="44">
        <v>2411</v>
      </c>
      <c r="J292" s="53">
        <v>1261.3499999999999</v>
      </c>
      <c r="K292" s="54">
        <v>137.04</v>
      </c>
      <c r="L292" s="54">
        <v>137.15</v>
      </c>
      <c r="M292" s="54">
        <v>-0.06</v>
      </c>
      <c r="N292" s="55">
        <v>238.65</v>
      </c>
      <c r="O292" s="48">
        <v>2.4</v>
      </c>
    </row>
    <row r="293" spans="1:15" x14ac:dyDescent="0.3">
      <c r="A293" s="49">
        <v>44039</v>
      </c>
      <c r="B293" s="50" t="s">
        <v>90</v>
      </c>
      <c r="C293" s="51" t="s">
        <v>10</v>
      </c>
      <c r="D293" s="52"/>
      <c r="E293" s="49">
        <v>44405</v>
      </c>
      <c r="F293" s="44">
        <v>4000</v>
      </c>
      <c r="G293" s="44">
        <v>8075</v>
      </c>
      <c r="H293" s="44">
        <v>5920</v>
      </c>
      <c r="I293" s="44">
        <v>2155</v>
      </c>
      <c r="J293" s="53">
        <v>3580</v>
      </c>
      <c r="K293" s="54">
        <v>100.59005000000001</v>
      </c>
      <c r="L293" s="54">
        <v>100.59017</v>
      </c>
      <c r="M293" s="54">
        <v>-0.58030000000000004</v>
      </c>
      <c r="N293" s="55">
        <v>420</v>
      </c>
      <c r="O293" s="48">
        <v>2.2999999999999998</v>
      </c>
    </row>
    <row r="294" spans="1:15" x14ac:dyDescent="0.3">
      <c r="A294" s="49">
        <v>44040</v>
      </c>
      <c r="B294" s="50" t="s">
        <v>83</v>
      </c>
      <c r="C294" s="51" t="s">
        <v>1</v>
      </c>
      <c r="D294" s="52">
        <v>0</v>
      </c>
      <c r="E294" s="49">
        <v>46706</v>
      </c>
      <c r="F294" s="44">
        <v>4000</v>
      </c>
      <c r="G294" s="44">
        <v>7995</v>
      </c>
      <c r="H294" s="44">
        <v>1835</v>
      </c>
      <c r="I294" s="44">
        <v>6160</v>
      </c>
      <c r="J294" s="53">
        <v>3281</v>
      </c>
      <c r="K294" s="54">
        <v>104.62</v>
      </c>
      <c r="L294" s="54">
        <v>104.62</v>
      </c>
      <c r="M294" s="54">
        <v>-0.62</v>
      </c>
      <c r="N294" s="55">
        <v>719</v>
      </c>
      <c r="O294" s="48">
        <v>2.4</v>
      </c>
    </row>
    <row r="295" spans="1:15" x14ac:dyDescent="0.3">
      <c r="A295" s="49">
        <v>44041</v>
      </c>
      <c r="B295" s="50" t="s">
        <v>81</v>
      </c>
      <c r="C295" s="51" t="s">
        <v>1</v>
      </c>
      <c r="D295" s="52">
        <v>0</v>
      </c>
      <c r="E295" s="49">
        <v>49444</v>
      </c>
      <c r="F295" s="44">
        <v>3500</v>
      </c>
      <c r="G295" s="44">
        <v>5993</v>
      </c>
      <c r="H295" s="44">
        <v>1385</v>
      </c>
      <c r="I295" s="44">
        <v>4608</v>
      </c>
      <c r="J295" s="53">
        <v>2923.6</v>
      </c>
      <c r="K295" s="54">
        <v>104.9</v>
      </c>
      <c r="L295" s="54">
        <v>104.94</v>
      </c>
      <c r="M295" s="54">
        <v>-0.33</v>
      </c>
      <c r="N295" s="55">
        <v>576.4</v>
      </c>
      <c r="O295" s="48">
        <v>2</v>
      </c>
    </row>
    <row r="296" spans="1:15" x14ac:dyDescent="0.3">
      <c r="A296" s="49">
        <v>44046</v>
      </c>
      <c r="B296" s="50" t="s">
        <v>80</v>
      </c>
      <c r="C296" s="51" t="s">
        <v>10</v>
      </c>
      <c r="D296" s="52"/>
      <c r="E296" s="49">
        <v>44230</v>
      </c>
      <c r="F296" s="44">
        <v>4000</v>
      </c>
      <c r="G296" s="44">
        <v>4414</v>
      </c>
      <c r="H296" s="44">
        <v>2642</v>
      </c>
      <c r="I296" s="44">
        <v>1772</v>
      </c>
      <c r="J296" s="53">
        <v>3564</v>
      </c>
      <c r="K296" s="54">
        <v>100.3017</v>
      </c>
      <c r="L296" s="54">
        <v>100.30476</v>
      </c>
      <c r="M296" s="54">
        <v>-0.60099999999999998</v>
      </c>
      <c r="N296" s="55">
        <v>436</v>
      </c>
      <c r="O296" s="48">
        <v>1.2</v>
      </c>
    </row>
    <row r="297" spans="1:15" x14ac:dyDescent="0.3">
      <c r="A297" s="49">
        <v>44048</v>
      </c>
      <c r="B297" s="50" t="s">
        <v>89</v>
      </c>
      <c r="C297" s="51" t="s">
        <v>6</v>
      </c>
      <c r="D297" s="52">
        <v>0</v>
      </c>
      <c r="E297" s="49">
        <v>45940</v>
      </c>
      <c r="F297" s="44">
        <v>5000</v>
      </c>
      <c r="G297" s="44">
        <v>10017</v>
      </c>
      <c r="H297" s="44">
        <v>2910</v>
      </c>
      <c r="I297" s="44">
        <v>7107</v>
      </c>
      <c r="J297" s="53">
        <v>4033.15</v>
      </c>
      <c r="K297" s="54">
        <v>103.83</v>
      </c>
      <c r="L297" s="54">
        <v>103.83</v>
      </c>
      <c r="M297" s="54">
        <v>-0.72</v>
      </c>
      <c r="N297" s="55">
        <v>966.85</v>
      </c>
      <c r="O297" s="48">
        <v>2.5</v>
      </c>
    </row>
    <row r="298" spans="1:15" x14ac:dyDescent="0.3">
      <c r="A298" s="49">
        <v>44053.416666666664</v>
      </c>
      <c r="B298" s="50" t="s">
        <v>82</v>
      </c>
      <c r="C298" s="51" t="s">
        <v>10</v>
      </c>
      <c r="D298" s="52"/>
      <c r="E298" s="49">
        <v>44139</v>
      </c>
      <c r="F298" s="44">
        <v>4000</v>
      </c>
      <c r="G298" s="44">
        <v>3679</v>
      </c>
      <c r="H298" s="44">
        <v>2140</v>
      </c>
      <c r="I298" s="44">
        <v>1539</v>
      </c>
      <c r="J298" s="53">
        <v>2944</v>
      </c>
      <c r="K298" s="54">
        <v>100.13200000000001</v>
      </c>
      <c r="L298" s="54">
        <v>100.13226</v>
      </c>
      <c r="M298" s="54">
        <v>-0.56610000000000005</v>
      </c>
      <c r="N298" s="55">
        <v>1056</v>
      </c>
      <c r="O298" s="48">
        <v>1.2</v>
      </c>
    </row>
    <row r="299" spans="1:15" x14ac:dyDescent="0.3">
      <c r="A299" s="49">
        <v>44053.458333333336</v>
      </c>
      <c r="B299" s="50" t="s">
        <v>84</v>
      </c>
      <c r="C299" s="51" t="s">
        <v>10</v>
      </c>
      <c r="D299" s="52"/>
      <c r="E299" s="49">
        <v>44321</v>
      </c>
      <c r="F299" s="44">
        <v>4000</v>
      </c>
      <c r="G299" s="44">
        <v>4321</v>
      </c>
      <c r="H299" s="44">
        <v>2691</v>
      </c>
      <c r="I299" s="44">
        <v>1630</v>
      </c>
      <c r="J299" s="53">
        <v>2836</v>
      </c>
      <c r="K299" s="54">
        <v>100.4267</v>
      </c>
      <c r="L299" s="54">
        <v>100.42864</v>
      </c>
      <c r="M299" s="54">
        <v>-0.5776</v>
      </c>
      <c r="N299" s="55">
        <v>1164</v>
      </c>
      <c r="O299" s="48">
        <v>1.5</v>
      </c>
    </row>
    <row r="300" spans="1:15" x14ac:dyDescent="0.3">
      <c r="A300" s="49">
        <v>44055</v>
      </c>
      <c r="B300" s="50" t="s">
        <v>87</v>
      </c>
      <c r="C300" s="51" t="s">
        <v>1</v>
      </c>
      <c r="D300" s="52">
        <v>0</v>
      </c>
      <c r="E300" s="49">
        <v>47710</v>
      </c>
      <c r="F300" s="44">
        <v>4000</v>
      </c>
      <c r="G300" s="44">
        <v>8010</v>
      </c>
      <c r="H300" s="44">
        <v>1332</v>
      </c>
      <c r="I300" s="44">
        <v>6678</v>
      </c>
      <c r="J300" s="53">
        <v>3161.2</v>
      </c>
      <c r="K300" s="54">
        <v>104.7</v>
      </c>
      <c r="L300" s="54">
        <v>104.71</v>
      </c>
      <c r="M300" s="54">
        <v>-0.46</v>
      </c>
      <c r="N300" s="55">
        <v>838.8</v>
      </c>
      <c r="O300" s="48">
        <v>2.5</v>
      </c>
    </row>
    <row r="301" spans="1:15" x14ac:dyDescent="0.3">
      <c r="A301" s="49">
        <v>44060.416666666664</v>
      </c>
      <c r="B301" s="50" t="s">
        <v>78</v>
      </c>
      <c r="C301" s="51" t="s">
        <v>10</v>
      </c>
      <c r="D301" s="52"/>
      <c r="E301" s="49">
        <v>44216</v>
      </c>
      <c r="F301" s="44">
        <v>4000</v>
      </c>
      <c r="G301" s="44">
        <v>3655</v>
      </c>
      <c r="H301" s="44">
        <v>1810</v>
      </c>
      <c r="I301" s="44">
        <v>1845</v>
      </c>
      <c r="J301" s="53">
        <v>2745</v>
      </c>
      <c r="K301" s="54">
        <v>100.25409999999999</v>
      </c>
      <c r="L301" s="54">
        <v>100.25583</v>
      </c>
      <c r="M301" s="54">
        <v>-0.59650000000000003</v>
      </c>
      <c r="N301" s="55">
        <v>1255</v>
      </c>
      <c r="O301" s="48">
        <v>1.3</v>
      </c>
    </row>
    <row r="302" spans="1:15" x14ac:dyDescent="0.3">
      <c r="A302" s="49">
        <v>44060.458333333336</v>
      </c>
      <c r="B302" s="50" t="s">
        <v>90</v>
      </c>
      <c r="C302" s="51" t="s">
        <v>10</v>
      </c>
      <c r="D302" s="52"/>
      <c r="E302" s="49">
        <v>44405</v>
      </c>
      <c r="F302" s="44">
        <v>4000</v>
      </c>
      <c r="G302" s="44">
        <v>3874</v>
      </c>
      <c r="H302" s="44">
        <v>2074</v>
      </c>
      <c r="I302" s="44">
        <v>1800</v>
      </c>
      <c r="J302" s="53">
        <v>3034</v>
      </c>
      <c r="K302" s="54">
        <v>100.54600000000001</v>
      </c>
      <c r="L302" s="54">
        <v>100.54782</v>
      </c>
      <c r="M302" s="54">
        <v>-0.57179999999999997</v>
      </c>
      <c r="N302" s="55">
        <v>966</v>
      </c>
      <c r="O302" s="48">
        <v>1.3</v>
      </c>
    </row>
    <row r="303" spans="1:15" x14ac:dyDescent="0.3">
      <c r="A303" s="49">
        <v>44061</v>
      </c>
      <c r="B303" s="50" t="s">
        <v>83</v>
      </c>
      <c r="C303" s="51" t="s">
        <v>1</v>
      </c>
      <c r="D303" s="52">
        <v>0</v>
      </c>
      <c r="E303" s="49">
        <v>46706</v>
      </c>
      <c r="F303" s="44">
        <v>4000</v>
      </c>
      <c r="G303" s="44">
        <v>7614</v>
      </c>
      <c r="H303" s="44">
        <v>1806</v>
      </c>
      <c r="I303" s="44">
        <v>5808</v>
      </c>
      <c r="J303" s="53">
        <v>3251.95</v>
      </c>
      <c r="K303" s="54">
        <v>104.46</v>
      </c>
      <c r="L303" s="54">
        <v>104.46</v>
      </c>
      <c r="M303" s="54">
        <v>-0.6</v>
      </c>
      <c r="N303" s="55">
        <v>748.05</v>
      </c>
      <c r="O303" s="48">
        <v>2.2999999999999998</v>
      </c>
    </row>
    <row r="304" spans="1:15" x14ac:dyDescent="0.3">
      <c r="A304" s="49">
        <v>44062</v>
      </c>
      <c r="B304" s="50" t="s">
        <v>37</v>
      </c>
      <c r="C304" s="51" t="s">
        <v>1</v>
      </c>
      <c r="D304" s="52">
        <v>0</v>
      </c>
      <c r="E304" s="49">
        <v>55015</v>
      </c>
      <c r="F304" s="44">
        <v>1500</v>
      </c>
      <c r="G304" s="44">
        <v>3632</v>
      </c>
      <c r="H304" s="44">
        <v>535</v>
      </c>
      <c r="I304" s="44">
        <v>3097</v>
      </c>
      <c r="J304" s="53">
        <v>1249.0999999999999</v>
      </c>
      <c r="K304" s="54">
        <v>101.5</v>
      </c>
      <c r="L304" s="54">
        <v>101.53</v>
      </c>
      <c r="M304" s="54">
        <v>-0.05</v>
      </c>
      <c r="N304" s="55">
        <v>250.9</v>
      </c>
      <c r="O304" s="48">
        <v>2.9</v>
      </c>
    </row>
    <row r="305" spans="1:15" x14ac:dyDescent="0.3">
      <c r="A305" s="49">
        <v>44067</v>
      </c>
      <c r="B305" s="50" t="s">
        <v>91</v>
      </c>
      <c r="C305" s="51" t="s">
        <v>10</v>
      </c>
      <c r="D305" s="52"/>
      <c r="E305" s="49">
        <v>44433</v>
      </c>
      <c r="F305" s="44">
        <v>4000</v>
      </c>
      <c r="G305" s="44">
        <v>4225</v>
      </c>
      <c r="H305" s="44">
        <v>2025</v>
      </c>
      <c r="I305" s="44">
        <v>2200</v>
      </c>
      <c r="J305" s="53">
        <v>2950</v>
      </c>
      <c r="K305" s="54">
        <v>100.58</v>
      </c>
      <c r="L305" s="54">
        <v>100.58447</v>
      </c>
      <c r="M305" s="54">
        <v>-0.57469999999999999</v>
      </c>
      <c r="N305" s="55">
        <v>1050</v>
      </c>
      <c r="O305" s="48">
        <v>1.4</v>
      </c>
    </row>
    <row r="306" spans="1:15" x14ac:dyDescent="0.3">
      <c r="A306" s="49">
        <v>44068</v>
      </c>
      <c r="B306" s="50" t="s">
        <v>92</v>
      </c>
      <c r="C306" s="51" t="s">
        <v>4</v>
      </c>
      <c r="D306" s="52">
        <v>0</v>
      </c>
      <c r="E306" s="49">
        <v>44820</v>
      </c>
      <c r="F306" s="44">
        <v>6000</v>
      </c>
      <c r="G306" s="44">
        <v>9670</v>
      </c>
      <c r="H306" s="44">
        <v>3230</v>
      </c>
      <c r="I306" s="44">
        <v>6440</v>
      </c>
      <c r="J306" s="53">
        <v>4916</v>
      </c>
      <c r="K306" s="54">
        <v>101.41500000000001</v>
      </c>
      <c r="L306" s="54">
        <v>101.428</v>
      </c>
      <c r="M306" s="54">
        <v>-0.69</v>
      </c>
      <c r="N306" s="55">
        <v>1084</v>
      </c>
      <c r="O306" s="48">
        <v>2</v>
      </c>
    </row>
    <row r="307" spans="1:15" x14ac:dyDescent="0.3">
      <c r="A307" s="49">
        <v>44069</v>
      </c>
      <c r="B307" s="50" t="s">
        <v>81</v>
      </c>
      <c r="C307" s="51" t="s">
        <v>1</v>
      </c>
      <c r="D307" s="52">
        <v>0</v>
      </c>
      <c r="E307" s="49">
        <v>49444</v>
      </c>
      <c r="F307" s="44">
        <v>3500</v>
      </c>
      <c r="G307" s="44">
        <v>4575</v>
      </c>
      <c r="H307" s="44">
        <v>775</v>
      </c>
      <c r="I307" s="44">
        <v>3800</v>
      </c>
      <c r="J307" s="53">
        <v>2990</v>
      </c>
      <c r="K307" s="54">
        <v>103.24</v>
      </c>
      <c r="L307" s="54">
        <v>103.24</v>
      </c>
      <c r="M307" s="54">
        <v>-0.22</v>
      </c>
      <c r="N307" s="55">
        <v>510</v>
      </c>
      <c r="O307" s="48">
        <v>1.5</v>
      </c>
    </row>
    <row r="308" spans="1:15" x14ac:dyDescent="0.3">
      <c r="A308" s="49">
        <v>44075.416666666664</v>
      </c>
      <c r="B308" s="50" t="s">
        <v>7</v>
      </c>
      <c r="C308" s="51" t="s">
        <v>8</v>
      </c>
      <c r="D308" s="52">
        <v>1E-3</v>
      </c>
      <c r="E308" s="49">
        <v>46127</v>
      </c>
      <c r="F308" s="44">
        <v>250</v>
      </c>
      <c r="G308" s="44">
        <v>342</v>
      </c>
      <c r="H308" s="44">
        <v>242</v>
      </c>
      <c r="I308" s="44">
        <v>100</v>
      </c>
      <c r="J308" s="53">
        <v>183</v>
      </c>
      <c r="K308" s="54">
        <v>107.23</v>
      </c>
      <c r="L308" s="54">
        <v>107.27</v>
      </c>
      <c r="M308" s="54">
        <v>-1.1499999999999999</v>
      </c>
      <c r="N308" s="55">
        <v>67</v>
      </c>
      <c r="O308" s="48">
        <v>1.9</v>
      </c>
    </row>
    <row r="309" spans="1:15" x14ac:dyDescent="0.3">
      <c r="A309" s="49">
        <v>44075.458333333336</v>
      </c>
      <c r="B309" s="50" t="s">
        <v>16</v>
      </c>
      <c r="C309" s="51" t="s">
        <v>8</v>
      </c>
      <c r="D309" s="52">
        <v>1E-3</v>
      </c>
      <c r="E309" s="49">
        <v>53432</v>
      </c>
      <c r="F309" s="44">
        <v>250</v>
      </c>
      <c r="G309" s="44">
        <v>201</v>
      </c>
      <c r="H309" s="44">
        <v>80</v>
      </c>
      <c r="I309" s="44">
        <v>121</v>
      </c>
      <c r="J309" s="53">
        <v>144</v>
      </c>
      <c r="K309" s="54">
        <v>138.15</v>
      </c>
      <c r="L309" s="54">
        <v>138.19999999999999</v>
      </c>
      <c r="M309" s="54">
        <v>-1.17</v>
      </c>
      <c r="N309" s="55">
        <v>106</v>
      </c>
      <c r="O309" s="48">
        <v>1.4</v>
      </c>
    </row>
    <row r="310" spans="1:15" x14ac:dyDescent="0.3">
      <c r="A310" s="49">
        <v>44076.416666666664</v>
      </c>
      <c r="B310" s="50" t="s">
        <v>89</v>
      </c>
      <c r="C310" s="51" t="s">
        <v>6</v>
      </c>
      <c r="D310" s="52">
        <v>0</v>
      </c>
      <c r="E310" s="49">
        <v>45940</v>
      </c>
      <c r="F310" s="44">
        <v>4000</v>
      </c>
      <c r="G310" s="44">
        <v>6033</v>
      </c>
      <c r="H310" s="44">
        <v>1641</v>
      </c>
      <c r="I310" s="44">
        <v>4392</v>
      </c>
      <c r="J310" s="53">
        <v>3315.5</v>
      </c>
      <c r="K310" s="54">
        <v>103.59</v>
      </c>
      <c r="L310" s="54">
        <v>103.6</v>
      </c>
      <c r="M310" s="54">
        <v>-0.69</v>
      </c>
      <c r="N310" s="55">
        <v>684.5</v>
      </c>
      <c r="O310" s="48">
        <v>1.8</v>
      </c>
    </row>
    <row r="311" spans="1:15" x14ac:dyDescent="0.3">
      <c r="A311" s="56">
        <v>44076.458333333336</v>
      </c>
      <c r="B311" s="57" t="s">
        <v>93</v>
      </c>
      <c r="C311" s="58" t="s">
        <v>94</v>
      </c>
      <c r="D311" s="59">
        <v>0</v>
      </c>
      <c r="E311" s="56">
        <v>47710</v>
      </c>
      <c r="F311" s="60">
        <v>6500</v>
      </c>
      <c r="G311" s="60"/>
      <c r="H311" s="60"/>
      <c r="I311" s="60"/>
      <c r="J311" s="61">
        <v>6000</v>
      </c>
      <c r="K311" s="62"/>
      <c r="L311" s="62">
        <v>104.717</v>
      </c>
      <c r="M311" s="62">
        <v>-0.46300000000000002</v>
      </c>
      <c r="N311" s="63">
        <v>500</v>
      </c>
      <c r="O311" s="64"/>
    </row>
    <row r="312" spans="1:15" x14ac:dyDescent="0.3">
      <c r="A312" s="56">
        <v>44076.458333333336</v>
      </c>
      <c r="B312" s="57" t="s">
        <v>87</v>
      </c>
      <c r="C312" s="58" t="s">
        <v>1</v>
      </c>
      <c r="D312" s="59">
        <v>0</v>
      </c>
      <c r="E312" s="56">
        <v>47710</v>
      </c>
      <c r="F312" s="60">
        <v>6500</v>
      </c>
      <c r="G312" s="60"/>
      <c r="H312" s="60"/>
      <c r="I312" s="60"/>
      <c r="J312" s="61"/>
      <c r="K312" s="62"/>
      <c r="L312" s="62"/>
      <c r="M312" s="62"/>
      <c r="N312" s="63">
        <v>6500</v>
      </c>
      <c r="O312" s="64" t="s">
        <v>44</v>
      </c>
    </row>
    <row r="313" spans="1:15" x14ac:dyDescent="0.3">
      <c r="A313" s="49">
        <v>44081</v>
      </c>
      <c r="B313" s="50" t="s">
        <v>79</v>
      </c>
      <c r="C313" s="51" t="s">
        <v>10</v>
      </c>
      <c r="D313" s="52"/>
      <c r="E313" s="49">
        <v>44258</v>
      </c>
      <c r="F313" s="44">
        <v>4000</v>
      </c>
      <c r="G313" s="44">
        <v>5853</v>
      </c>
      <c r="H313" s="44">
        <v>3967</v>
      </c>
      <c r="I313" s="44">
        <v>1886</v>
      </c>
      <c r="J313" s="53">
        <v>3768</v>
      </c>
      <c r="K313" s="54">
        <v>100.28149999999999</v>
      </c>
      <c r="L313" s="54">
        <v>100.28344</v>
      </c>
      <c r="M313" s="54">
        <v>-0.58140000000000003</v>
      </c>
      <c r="N313" s="55">
        <v>232</v>
      </c>
      <c r="O313" s="48">
        <v>1.6</v>
      </c>
    </row>
    <row r="314" spans="1:15" x14ac:dyDescent="0.3">
      <c r="A314" s="49">
        <v>44083</v>
      </c>
      <c r="B314" s="50" t="s">
        <v>87</v>
      </c>
      <c r="C314" s="51" t="s">
        <v>1</v>
      </c>
      <c r="D314" s="52">
        <v>0</v>
      </c>
      <c r="E314" s="49">
        <v>47710</v>
      </c>
      <c r="F314" s="44">
        <v>4000</v>
      </c>
      <c r="G314" s="44">
        <v>6917</v>
      </c>
      <c r="H314" s="44">
        <v>1433</v>
      </c>
      <c r="I314" s="44">
        <v>5484</v>
      </c>
      <c r="J314" s="53">
        <v>3391.2</v>
      </c>
      <c r="K314" s="54">
        <v>105.13</v>
      </c>
      <c r="L314" s="54">
        <v>105.13</v>
      </c>
      <c r="M314" s="54">
        <v>-0.5</v>
      </c>
      <c r="N314" s="55">
        <v>608.79999999999995</v>
      </c>
      <c r="O314" s="48">
        <v>2</v>
      </c>
    </row>
    <row r="315" spans="1:15" x14ac:dyDescent="0.3">
      <c r="A315" s="49">
        <v>44088</v>
      </c>
      <c r="B315" s="50" t="s">
        <v>86</v>
      </c>
      <c r="C315" s="51" t="s">
        <v>10</v>
      </c>
      <c r="D315" s="52"/>
      <c r="E315" s="49">
        <v>44174</v>
      </c>
      <c r="F315" s="44">
        <v>4000</v>
      </c>
      <c r="G315" s="44">
        <v>5088</v>
      </c>
      <c r="H315" s="44">
        <v>3658</v>
      </c>
      <c r="I315" s="44">
        <v>1430</v>
      </c>
      <c r="J315" s="53">
        <v>3838</v>
      </c>
      <c r="K315" s="54">
        <v>100.1361</v>
      </c>
      <c r="L315" s="54">
        <v>100.13704</v>
      </c>
      <c r="M315" s="54">
        <v>-0.58650000000000002</v>
      </c>
      <c r="N315" s="55">
        <v>162</v>
      </c>
      <c r="O315" s="48">
        <v>1.3</v>
      </c>
    </row>
    <row r="316" spans="1:15" x14ac:dyDescent="0.3">
      <c r="A316" s="49">
        <v>44088</v>
      </c>
      <c r="B316" s="50" t="s">
        <v>88</v>
      </c>
      <c r="C316" s="51" t="s">
        <v>10</v>
      </c>
      <c r="D316" s="52"/>
      <c r="E316" s="49">
        <v>44356</v>
      </c>
      <c r="F316" s="44">
        <v>4000</v>
      </c>
      <c r="G316" s="44">
        <v>4775</v>
      </c>
      <c r="H316" s="44">
        <v>3045</v>
      </c>
      <c r="I316" s="44">
        <v>1730</v>
      </c>
      <c r="J316" s="53">
        <v>3655</v>
      </c>
      <c r="K316" s="54">
        <v>100.4311</v>
      </c>
      <c r="L316" s="54">
        <v>100.43283</v>
      </c>
      <c r="M316" s="54">
        <v>-0.58330000000000004</v>
      </c>
      <c r="N316" s="55">
        <v>345</v>
      </c>
      <c r="O316" s="48">
        <v>1.3</v>
      </c>
    </row>
    <row r="317" spans="1:15" x14ac:dyDescent="0.3">
      <c r="A317" s="49">
        <v>44089</v>
      </c>
      <c r="B317" s="50" t="s">
        <v>83</v>
      </c>
      <c r="C317" s="51" t="s">
        <v>1</v>
      </c>
      <c r="D317" s="52">
        <v>0</v>
      </c>
      <c r="E317" s="49">
        <v>46706</v>
      </c>
      <c r="F317" s="44">
        <v>4000</v>
      </c>
      <c r="G317" s="44">
        <v>7255</v>
      </c>
      <c r="H317" s="44">
        <v>1975</v>
      </c>
      <c r="I317" s="44">
        <v>5280</v>
      </c>
      <c r="J317" s="53">
        <v>3279</v>
      </c>
      <c r="K317" s="54">
        <v>104.52</v>
      </c>
      <c r="L317" s="54">
        <v>104.52</v>
      </c>
      <c r="M317" s="54">
        <v>-0.62</v>
      </c>
      <c r="N317" s="55">
        <v>721</v>
      </c>
      <c r="O317" s="48">
        <v>2.2000000000000002</v>
      </c>
    </row>
    <row r="318" spans="1:15" x14ac:dyDescent="0.3">
      <c r="A318" s="49">
        <v>44090</v>
      </c>
      <c r="B318" s="50" t="s">
        <v>2</v>
      </c>
      <c r="C318" s="51" t="s">
        <v>1</v>
      </c>
      <c r="D318" s="52">
        <v>1.2500000000000001E-2</v>
      </c>
      <c r="E318" s="49">
        <v>54285</v>
      </c>
      <c r="F318" s="44">
        <v>1500</v>
      </c>
      <c r="G318" s="44">
        <v>2596</v>
      </c>
      <c r="H318" s="44">
        <v>398</v>
      </c>
      <c r="I318" s="44">
        <v>2198</v>
      </c>
      <c r="J318" s="53">
        <v>1333.9</v>
      </c>
      <c r="K318" s="54">
        <v>137.30000000000001</v>
      </c>
      <c r="L318" s="54">
        <v>137.31</v>
      </c>
      <c r="M318" s="54">
        <v>-7.0000000000000007E-2</v>
      </c>
      <c r="N318" s="55">
        <v>166.1</v>
      </c>
      <c r="O318" s="48">
        <v>1.9</v>
      </c>
    </row>
    <row r="319" spans="1:15" x14ac:dyDescent="0.3">
      <c r="A319" s="49">
        <v>44095</v>
      </c>
      <c r="B319" s="50" t="s">
        <v>80</v>
      </c>
      <c r="C319" s="51" t="s">
        <v>10</v>
      </c>
      <c r="D319" s="52"/>
      <c r="E319" s="49">
        <v>44230</v>
      </c>
      <c r="F319" s="44">
        <v>4000</v>
      </c>
      <c r="G319" s="44">
        <v>4520</v>
      </c>
      <c r="H319" s="44">
        <v>3530</v>
      </c>
      <c r="I319" s="44">
        <v>990</v>
      </c>
      <c r="J319" s="53">
        <v>3065</v>
      </c>
      <c r="K319" s="54">
        <v>100.21510000000001</v>
      </c>
      <c r="L319" s="54">
        <v>100.21666</v>
      </c>
      <c r="M319" s="54">
        <v>-0.58520000000000005</v>
      </c>
      <c r="N319" s="55">
        <v>935</v>
      </c>
      <c r="O319" s="48">
        <v>1.5</v>
      </c>
    </row>
    <row r="320" spans="1:15" x14ac:dyDescent="0.3">
      <c r="A320" s="49">
        <v>44095</v>
      </c>
      <c r="B320" s="50" t="s">
        <v>91</v>
      </c>
      <c r="C320" s="51" t="s">
        <v>10</v>
      </c>
      <c r="D320" s="52"/>
      <c r="E320" s="49">
        <v>44433</v>
      </c>
      <c r="F320" s="44">
        <v>4000</v>
      </c>
      <c r="G320" s="44">
        <v>6730</v>
      </c>
      <c r="H320" s="44">
        <v>4715</v>
      </c>
      <c r="I320" s="44">
        <v>2015</v>
      </c>
      <c r="J320" s="53">
        <v>3260</v>
      </c>
      <c r="K320" s="54">
        <v>100.5461</v>
      </c>
      <c r="L320" s="54">
        <v>100.54968</v>
      </c>
      <c r="M320" s="54">
        <v>-0.5857</v>
      </c>
      <c r="N320" s="55">
        <v>740</v>
      </c>
      <c r="O320" s="48">
        <v>2.1</v>
      </c>
    </row>
    <row r="321" spans="1:15" x14ac:dyDescent="0.3">
      <c r="A321" s="49">
        <v>44096</v>
      </c>
      <c r="B321" s="50" t="s">
        <v>92</v>
      </c>
      <c r="C321" s="51" t="s">
        <v>4</v>
      </c>
      <c r="D321" s="52">
        <v>0</v>
      </c>
      <c r="E321" s="49">
        <v>44820</v>
      </c>
      <c r="F321" s="44">
        <v>5000</v>
      </c>
      <c r="G321" s="44">
        <v>6626</v>
      </c>
      <c r="H321" s="44">
        <v>2049</v>
      </c>
      <c r="I321" s="44">
        <v>4577</v>
      </c>
      <c r="J321" s="53">
        <v>4021.75</v>
      </c>
      <c r="K321" s="54">
        <v>101.455</v>
      </c>
      <c r="L321" s="54">
        <v>101.462</v>
      </c>
      <c r="M321" s="54">
        <v>-0.73</v>
      </c>
      <c r="N321" s="55">
        <v>978.25</v>
      </c>
      <c r="O321" s="48">
        <v>1.6</v>
      </c>
    </row>
    <row r="322" spans="1:15" x14ac:dyDescent="0.3">
      <c r="A322" s="49">
        <v>44097</v>
      </c>
      <c r="B322" s="50" t="s">
        <v>81</v>
      </c>
      <c r="C322" s="51" t="s">
        <v>1</v>
      </c>
      <c r="D322" s="52">
        <v>0</v>
      </c>
      <c r="E322" s="49">
        <v>49444</v>
      </c>
      <c r="F322" s="44">
        <v>3500</v>
      </c>
      <c r="G322" s="44">
        <v>4100</v>
      </c>
      <c r="H322" s="44">
        <v>1165</v>
      </c>
      <c r="I322" s="44">
        <v>2935</v>
      </c>
      <c r="J322" s="53">
        <v>2974.75</v>
      </c>
      <c r="K322" s="54">
        <v>104.6</v>
      </c>
      <c r="L322" s="54">
        <v>104.64</v>
      </c>
      <c r="M322" s="54">
        <v>-0.31</v>
      </c>
      <c r="N322" s="55">
        <v>525.25</v>
      </c>
      <c r="O322" s="48">
        <v>1.4</v>
      </c>
    </row>
    <row r="323" spans="1:15" x14ac:dyDescent="0.3">
      <c r="A323" s="49">
        <v>44102</v>
      </c>
      <c r="B323" s="50" t="s">
        <v>95</v>
      </c>
      <c r="C323" s="51" t="s">
        <v>10</v>
      </c>
      <c r="D323" s="52"/>
      <c r="E323" s="49">
        <v>44468</v>
      </c>
      <c r="F323" s="44">
        <v>4000</v>
      </c>
      <c r="G323" s="44">
        <v>5790</v>
      </c>
      <c r="H323" s="44">
        <v>4015</v>
      </c>
      <c r="I323" s="44">
        <v>1775</v>
      </c>
      <c r="J323" s="53">
        <v>3415</v>
      </c>
      <c r="K323" s="54">
        <v>100.6053</v>
      </c>
      <c r="L323" s="54">
        <v>100.61055</v>
      </c>
      <c r="M323" s="54">
        <v>-0.60019999999999996</v>
      </c>
      <c r="N323" s="55">
        <v>585</v>
      </c>
      <c r="O323" s="48">
        <v>1.7</v>
      </c>
    </row>
    <row r="324" spans="1:15" x14ac:dyDescent="0.3">
      <c r="A324" s="49">
        <v>44104</v>
      </c>
      <c r="B324" s="50" t="s">
        <v>89</v>
      </c>
      <c r="C324" s="51" t="s">
        <v>6</v>
      </c>
      <c r="D324" s="52">
        <v>0</v>
      </c>
      <c r="E324" s="49">
        <v>45940</v>
      </c>
      <c r="F324" s="44">
        <v>4000</v>
      </c>
      <c r="G324" s="44">
        <v>6974</v>
      </c>
      <c r="H324" s="44">
        <v>2917</v>
      </c>
      <c r="I324" s="44">
        <v>4057</v>
      </c>
      <c r="J324" s="53">
        <v>3297.05</v>
      </c>
      <c r="K324" s="54">
        <v>103.76</v>
      </c>
      <c r="L324" s="54">
        <v>103.77</v>
      </c>
      <c r="M324" s="54">
        <v>-0.73</v>
      </c>
      <c r="N324" s="55">
        <v>702.95</v>
      </c>
      <c r="O324" s="48">
        <v>2.1</v>
      </c>
    </row>
    <row r="325" spans="1:15" x14ac:dyDescent="0.3">
      <c r="A325" s="49">
        <v>44109</v>
      </c>
      <c r="B325" s="50" t="s">
        <v>68</v>
      </c>
      <c r="C325" s="51" t="s">
        <v>10</v>
      </c>
      <c r="D325" s="52"/>
      <c r="E325" s="49">
        <v>44300</v>
      </c>
      <c r="F325" s="44">
        <v>1500</v>
      </c>
      <c r="G325" s="44">
        <v>10606</v>
      </c>
      <c r="H325" s="44">
        <v>7981</v>
      </c>
      <c r="I325" s="44">
        <v>2625</v>
      </c>
      <c r="J325" s="53">
        <v>1431.25</v>
      </c>
      <c r="K325" s="54">
        <v>100.325</v>
      </c>
      <c r="L325" s="54">
        <v>100.32559999999999</v>
      </c>
      <c r="M325" s="54">
        <v>-0.61819999999999997</v>
      </c>
      <c r="N325" s="55">
        <v>68.75</v>
      </c>
      <c r="O325" s="48">
        <v>7.4</v>
      </c>
    </row>
    <row r="326" spans="1:15" x14ac:dyDescent="0.3">
      <c r="A326" s="49">
        <v>44110</v>
      </c>
      <c r="B326" s="50" t="s">
        <v>13</v>
      </c>
      <c r="C326" s="51" t="s">
        <v>8</v>
      </c>
      <c r="D326" s="52">
        <v>5.0000000000000001E-3</v>
      </c>
      <c r="E326" s="49">
        <v>47588</v>
      </c>
      <c r="F326" s="44">
        <v>500</v>
      </c>
      <c r="G326" s="44">
        <v>431</v>
      </c>
      <c r="H326" s="44">
        <v>241</v>
      </c>
      <c r="I326" s="44">
        <v>190</v>
      </c>
      <c r="J326" s="53">
        <v>285</v>
      </c>
      <c r="K326" s="54">
        <v>117.76</v>
      </c>
      <c r="L326" s="54">
        <v>117.83</v>
      </c>
      <c r="M326" s="54">
        <v>-1.25</v>
      </c>
      <c r="N326" s="55">
        <v>215</v>
      </c>
      <c r="O326" s="48">
        <v>1.5</v>
      </c>
    </row>
    <row r="327" spans="1:15" x14ac:dyDescent="0.3">
      <c r="A327" s="49">
        <v>44110</v>
      </c>
      <c r="B327" s="50" t="s">
        <v>16</v>
      </c>
      <c r="C327" s="51" t="s">
        <v>8</v>
      </c>
      <c r="D327" s="52">
        <v>1E-3</v>
      </c>
      <c r="E327" s="49">
        <v>53432</v>
      </c>
      <c r="F327" s="44">
        <v>250</v>
      </c>
      <c r="G327" s="44">
        <v>172</v>
      </c>
      <c r="H327" s="44">
        <v>121</v>
      </c>
      <c r="I327" s="44">
        <v>51</v>
      </c>
      <c r="J327" s="53">
        <v>83</v>
      </c>
      <c r="K327" s="54">
        <v>140.75</v>
      </c>
      <c r="L327" s="54">
        <v>140.85</v>
      </c>
      <c r="M327" s="54">
        <v>-1.25</v>
      </c>
      <c r="N327" s="55">
        <v>167</v>
      </c>
      <c r="O327" s="48">
        <v>2.1</v>
      </c>
    </row>
    <row r="328" spans="1:15" x14ac:dyDescent="0.3">
      <c r="A328" s="49">
        <v>44111</v>
      </c>
      <c r="B328" s="50" t="s">
        <v>87</v>
      </c>
      <c r="C328" s="51" t="s">
        <v>1</v>
      </c>
      <c r="D328" s="52">
        <v>0</v>
      </c>
      <c r="E328" s="49">
        <v>47710</v>
      </c>
      <c r="F328" s="44">
        <v>3000</v>
      </c>
      <c r="G328" s="44">
        <v>5245</v>
      </c>
      <c r="H328" s="44">
        <v>1320</v>
      </c>
      <c r="I328" s="44">
        <v>3925</v>
      </c>
      <c r="J328" s="53">
        <v>2478.75</v>
      </c>
      <c r="K328" s="54">
        <v>105.21</v>
      </c>
      <c r="L328" s="54">
        <v>105.21</v>
      </c>
      <c r="M328" s="54">
        <v>-0.51</v>
      </c>
      <c r="N328" s="55">
        <v>521.25</v>
      </c>
      <c r="O328" s="48">
        <v>2.1</v>
      </c>
    </row>
    <row r="329" spans="1:15" x14ac:dyDescent="0.3">
      <c r="A329" s="49">
        <v>44116.416666666664</v>
      </c>
      <c r="B329" s="50" t="s">
        <v>78</v>
      </c>
      <c r="C329" s="51" t="s">
        <v>10</v>
      </c>
      <c r="D329" s="52"/>
      <c r="E329" s="49">
        <v>44216</v>
      </c>
      <c r="F329" s="44">
        <v>1500</v>
      </c>
      <c r="G329" s="44">
        <v>6890</v>
      </c>
      <c r="H329" s="44">
        <v>4455</v>
      </c>
      <c r="I329" s="44">
        <v>2435</v>
      </c>
      <c r="J329" s="53">
        <v>1424</v>
      </c>
      <c r="K329" s="54">
        <v>100.1815</v>
      </c>
      <c r="L329" s="54">
        <v>100.18203</v>
      </c>
      <c r="M329" s="54">
        <v>-0.66749999999999998</v>
      </c>
      <c r="N329" s="55">
        <v>76</v>
      </c>
      <c r="O329" s="48">
        <v>4.8</v>
      </c>
    </row>
    <row r="330" spans="1:15" x14ac:dyDescent="0.3">
      <c r="A330" s="49">
        <v>44116.458333333336</v>
      </c>
      <c r="B330" s="50" t="s">
        <v>90</v>
      </c>
      <c r="C330" s="51" t="s">
        <v>10</v>
      </c>
      <c r="D330" s="52"/>
      <c r="E330" s="49">
        <v>44405</v>
      </c>
      <c r="F330" s="44">
        <v>1500</v>
      </c>
      <c r="G330" s="44">
        <v>5630</v>
      </c>
      <c r="H330" s="44">
        <v>3765</v>
      </c>
      <c r="I330" s="44">
        <v>1865</v>
      </c>
      <c r="J330" s="53">
        <v>1432.5</v>
      </c>
      <c r="K330" s="54">
        <v>100.521</v>
      </c>
      <c r="L330" s="54">
        <v>100.521</v>
      </c>
      <c r="M330" s="54">
        <v>-0.65010000000000001</v>
      </c>
      <c r="N330" s="55">
        <v>67.5</v>
      </c>
      <c r="O330" s="48">
        <v>3.9</v>
      </c>
    </row>
    <row r="331" spans="1:15" x14ac:dyDescent="0.3">
      <c r="A331" s="49">
        <v>44118</v>
      </c>
      <c r="B331" s="50" t="s">
        <v>37</v>
      </c>
      <c r="C331" s="51" t="s">
        <v>1</v>
      </c>
      <c r="D331" s="52">
        <v>0</v>
      </c>
      <c r="E331" s="49">
        <v>55015</v>
      </c>
      <c r="F331" s="44">
        <v>1000</v>
      </c>
      <c r="G331" s="44">
        <v>2133</v>
      </c>
      <c r="H331" s="44">
        <v>352</v>
      </c>
      <c r="I331" s="44">
        <v>1781</v>
      </c>
      <c r="J331" s="53">
        <v>897.4</v>
      </c>
      <c r="K331" s="54">
        <v>104.9</v>
      </c>
      <c r="L331" s="54">
        <v>104.95</v>
      </c>
      <c r="M331" s="54">
        <v>-0.16</v>
      </c>
      <c r="N331" s="55">
        <v>102.6</v>
      </c>
      <c r="O331" s="48">
        <v>2.4</v>
      </c>
    </row>
    <row r="332" spans="1:15" x14ac:dyDescent="0.3">
      <c r="A332" s="49">
        <v>44123.416666666664</v>
      </c>
      <c r="B332" s="50" t="s">
        <v>79</v>
      </c>
      <c r="C332" s="51" t="s">
        <v>10</v>
      </c>
      <c r="D332" s="52"/>
      <c r="E332" s="49">
        <v>44258</v>
      </c>
      <c r="F332" s="44">
        <v>1500</v>
      </c>
      <c r="G332" s="44">
        <v>5059</v>
      </c>
      <c r="H332" s="44">
        <v>3594</v>
      </c>
      <c r="I332" s="44">
        <v>1465</v>
      </c>
      <c r="J332" s="53">
        <v>1472</v>
      </c>
      <c r="K332" s="54">
        <v>100.2651</v>
      </c>
      <c r="L332" s="54">
        <v>100.26673</v>
      </c>
      <c r="M332" s="54">
        <v>-0.72009999999999996</v>
      </c>
      <c r="N332" s="55">
        <v>28</v>
      </c>
      <c r="O332" s="48">
        <v>3.4</v>
      </c>
    </row>
    <row r="333" spans="1:15" x14ac:dyDescent="0.3">
      <c r="A333" s="49">
        <v>44123.458333333336</v>
      </c>
      <c r="B333" s="50" t="s">
        <v>95</v>
      </c>
      <c r="C333" s="51" t="s">
        <v>10</v>
      </c>
      <c r="D333" s="52"/>
      <c r="E333" s="49">
        <v>44468</v>
      </c>
      <c r="F333" s="44">
        <v>1500</v>
      </c>
      <c r="G333" s="44">
        <v>5765</v>
      </c>
      <c r="H333" s="44">
        <v>4360</v>
      </c>
      <c r="I333" s="44">
        <v>1405</v>
      </c>
      <c r="J333" s="53">
        <v>1453.75</v>
      </c>
      <c r="K333" s="54">
        <v>100.6772</v>
      </c>
      <c r="L333" s="54">
        <v>100.68343</v>
      </c>
      <c r="M333" s="54">
        <v>-0.71240000000000003</v>
      </c>
      <c r="N333" s="55">
        <v>46.25</v>
      </c>
      <c r="O333" s="48">
        <v>4</v>
      </c>
    </row>
    <row r="334" spans="1:15" x14ac:dyDescent="0.3">
      <c r="A334" s="49">
        <v>44124</v>
      </c>
      <c r="B334" s="50" t="s">
        <v>92</v>
      </c>
      <c r="C334" s="51" t="s">
        <v>4</v>
      </c>
      <c r="D334" s="52">
        <v>0</v>
      </c>
      <c r="E334" s="49">
        <v>44820</v>
      </c>
      <c r="F334" s="44">
        <v>4000</v>
      </c>
      <c r="G334" s="44">
        <v>6842</v>
      </c>
      <c r="H334" s="44">
        <v>2821</v>
      </c>
      <c r="I334" s="44">
        <v>4021</v>
      </c>
      <c r="J334" s="53">
        <v>3366.5</v>
      </c>
      <c r="K334" s="54">
        <v>101.53</v>
      </c>
      <c r="L334" s="54">
        <v>101.53400000000001</v>
      </c>
      <c r="M334" s="54">
        <v>-0.8</v>
      </c>
      <c r="N334" s="55">
        <v>633.5</v>
      </c>
      <c r="O334" s="48">
        <v>2</v>
      </c>
    </row>
    <row r="335" spans="1:15" x14ac:dyDescent="0.3">
      <c r="A335" s="49">
        <v>44130</v>
      </c>
      <c r="B335" s="50" t="s">
        <v>96</v>
      </c>
      <c r="C335" s="51" t="s">
        <v>10</v>
      </c>
      <c r="D335" s="52"/>
      <c r="E335" s="49">
        <v>44496</v>
      </c>
      <c r="F335" s="44">
        <v>3000</v>
      </c>
      <c r="G335" s="44">
        <v>4265</v>
      </c>
      <c r="H335" s="44">
        <v>2935</v>
      </c>
      <c r="I335" s="44">
        <v>1330</v>
      </c>
      <c r="J335" s="53">
        <v>2505</v>
      </c>
      <c r="K335" s="54">
        <v>100.72499999999999</v>
      </c>
      <c r="L335" s="54">
        <v>100.72772999999999</v>
      </c>
      <c r="M335" s="54">
        <v>-0.71450000000000002</v>
      </c>
      <c r="N335" s="55">
        <v>495</v>
      </c>
      <c r="O335" s="48">
        <v>1.7</v>
      </c>
    </row>
    <row r="336" spans="1:15" x14ac:dyDescent="0.3">
      <c r="A336" s="49">
        <v>44132</v>
      </c>
      <c r="B336" s="50" t="s">
        <v>81</v>
      </c>
      <c r="C336" s="51" t="s">
        <v>1</v>
      </c>
      <c r="D336" s="52">
        <v>0</v>
      </c>
      <c r="E336" s="49">
        <v>49444</v>
      </c>
      <c r="F336" s="44">
        <v>2000</v>
      </c>
      <c r="G336" s="44">
        <v>2356</v>
      </c>
      <c r="H336" s="44">
        <v>150</v>
      </c>
      <c r="I336" s="44">
        <v>2206</v>
      </c>
      <c r="J336" s="53">
        <v>1649.2</v>
      </c>
      <c r="K336" s="54">
        <v>106.92</v>
      </c>
      <c r="L336" s="54">
        <v>106.99</v>
      </c>
      <c r="M336" s="54">
        <v>-0.46</v>
      </c>
      <c r="N336" s="55">
        <v>350.8</v>
      </c>
      <c r="O336" s="48">
        <v>1.4</v>
      </c>
    </row>
    <row r="337" spans="1:15" x14ac:dyDescent="0.3">
      <c r="A337" s="49">
        <v>44137</v>
      </c>
      <c r="B337" s="50" t="s">
        <v>97</v>
      </c>
      <c r="C337" s="51" t="s">
        <v>10</v>
      </c>
      <c r="D337" s="52"/>
      <c r="E337" s="49">
        <v>44321</v>
      </c>
      <c r="F337" s="44">
        <v>1500</v>
      </c>
      <c r="G337" s="44">
        <v>3581</v>
      </c>
      <c r="H337" s="44">
        <v>2245</v>
      </c>
      <c r="I337" s="44">
        <v>1336</v>
      </c>
      <c r="J337" s="53">
        <v>1402.4</v>
      </c>
      <c r="K337" s="54">
        <v>100.38</v>
      </c>
      <c r="L337" s="54">
        <v>100.38203</v>
      </c>
      <c r="M337" s="54">
        <v>-0.75280000000000002</v>
      </c>
      <c r="N337" s="55">
        <v>97.6</v>
      </c>
      <c r="O337" s="48">
        <v>2.6</v>
      </c>
    </row>
    <row r="338" spans="1:15" x14ac:dyDescent="0.3">
      <c r="A338" s="49">
        <v>44138</v>
      </c>
      <c r="B338" s="50" t="s">
        <v>13</v>
      </c>
      <c r="C338" s="51" t="s">
        <v>8</v>
      </c>
      <c r="D338" s="52">
        <v>5.0000000000000001E-3</v>
      </c>
      <c r="E338" s="49">
        <v>47588</v>
      </c>
      <c r="F338" s="44">
        <v>500</v>
      </c>
      <c r="G338" s="44">
        <v>643</v>
      </c>
      <c r="H338" s="44">
        <v>423</v>
      </c>
      <c r="I338" s="44">
        <v>220</v>
      </c>
      <c r="J338" s="53">
        <v>380</v>
      </c>
      <c r="K338" s="54">
        <v>118.7</v>
      </c>
      <c r="L338" s="54">
        <v>118.71</v>
      </c>
      <c r="M338" s="54">
        <v>-1.35</v>
      </c>
      <c r="N338" s="55">
        <v>120</v>
      </c>
      <c r="O338" s="48">
        <v>1.7</v>
      </c>
    </row>
    <row r="339" spans="1:15" x14ac:dyDescent="0.3">
      <c r="A339" s="49">
        <v>44139</v>
      </c>
      <c r="B339" s="50" t="s">
        <v>98</v>
      </c>
      <c r="C339" s="51" t="s">
        <v>94</v>
      </c>
      <c r="D339" s="52">
        <v>0</v>
      </c>
      <c r="E339" s="49">
        <v>45940</v>
      </c>
      <c r="F339" s="44">
        <v>5000</v>
      </c>
      <c r="G339" s="44">
        <v>5961</v>
      </c>
      <c r="H339" s="44">
        <v>1600</v>
      </c>
      <c r="I339" s="44">
        <v>4361</v>
      </c>
      <c r="J339" s="53">
        <v>4620.75</v>
      </c>
      <c r="K339" s="54">
        <v>104.26</v>
      </c>
      <c r="L339" s="54">
        <v>104.27</v>
      </c>
      <c r="M339" s="54">
        <v>-0.85</v>
      </c>
      <c r="N339" s="55">
        <v>379.25</v>
      </c>
      <c r="O339" s="48">
        <v>1.3</v>
      </c>
    </row>
    <row r="340" spans="1:15" x14ac:dyDescent="0.3">
      <c r="A340" s="56">
        <v>44139</v>
      </c>
      <c r="B340" s="57" t="s">
        <v>89</v>
      </c>
      <c r="C340" s="58" t="s">
        <v>6</v>
      </c>
      <c r="D340" s="59">
        <v>0</v>
      </c>
      <c r="E340" s="56">
        <v>45940</v>
      </c>
      <c r="F340" s="60">
        <v>5000</v>
      </c>
      <c r="G340" s="60"/>
      <c r="H340" s="60"/>
      <c r="I340" s="60"/>
      <c r="J340" s="61"/>
      <c r="K340" s="62"/>
      <c r="L340" s="62"/>
      <c r="M340" s="62"/>
      <c r="N340" s="63">
        <v>5000</v>
      </c>
      <c r="O340" s="64"/>
    </row>
    <row r="341" spans="1:15" x14ac:dyDescent="0.3">
      <c r="A341" s="49">
        <v>44146</v>
      </c>
      <c r="B341" s="50" t="s">
        <v>37</v>
      </c>
      <c r="C341" s="51" t="s">
        <v>1</v>
      </c>
      <c r="D341" s="52">
        <v>0</v>
      </c>
      <c r="E341" s="49">
        <v>55015</v>
      </c>
      <c r="F341" s="44">
        <v>1000</v>
      </c>
      <c r="G341" s="44">
        <v>1328</v>
      </c>
      <c r="H341" s="44">
        <v>330</v>
      </c>
      <c r="I341" s="44">
        <v>998</v>
      </c>
      <c r="J341" s="53">
        <v>848.6</v>
      </c>
      <c r="K341" s="54">
        <v>101.44</v>
      </c>
      <c r="L341" s="54">
        <v>101.7</v>
      </c>
      <c r="M341" s="54">
        <v>-0.06</v>
      </c>
      <c r="N341" s="55">
        <v>151.4</v>
      </c>
      <c r="O341" s="48">
        <v>1.6</v>
      </c>
    </row>
    <row r="342" spans="1:15" x14ac:dyDescent="0.3">
      <c r="A342" s="49">
        <v>44151.416666666664</v>
      </c>
      <c r="B342" s="50" t="s">
        <v>80</v>
      </c>
      <c r="C342" s="51" t="s">
        <v>10</v>
      </c>
      <c r="D342" s="52"/>
      <c r="E342" s="49">
        <v>44230</v>
      </c>
      <c r="F342" s="44">
        <v>1500</v>
      </c>
      <c r="G342" s="44">
        <v>3130</v>
      </c>
      <c r="H342" s="44">
        <v>2075</v>
      </c>
      <c r="I342" s="44">
        <v>1055</v>
      </c>
      <c r="J342" s="53">
        <v>1335</v>
      </c>
      <c r="K342" s="54">
        <v>100.15430000000001</v>
      </c>
      <c r="L342" s="54">
        <v>100.15491</v>
      </c>
      <c r="M342" s="54">
        <v>-0.72309999999999997</v>
      </c>
      <c r="N342" s="55">
        <v>165</v>
      </c>
      <c r="O342" s="48">
        <v>2.2999999999999998</v>
      </c>
    </row>
    <row r="343" spans="1:15" x14ac:dyDescent="0.3">
      <c r="A343" s="49">
        <v>44151.458333333336</v>
      </c>
      <c r="B343" s="50" t="s">
        <v>91</v>
      </c>
      <c r="C343" s="51" t="s">
        <v>10</v>
      </c>
      <c r="D343" s="52"/>
      <c r="E343" s="49">
        <v>44433</v>
      </c>
      <c r="F343" s="44">
        <v>1500</v>
      </c>
      <c r="G343" s="44">
        <v>2280</v>
      </c>
      <c r="H343" s="44">
        <v>1470</v>
      </c>
      <c r="I343" s="44">
        <v>810</v>
      </c>
      <c r="J343" s="53">
        <v>1260</v>
      </c>
      <c r="K343" s="54">
        <v>100.535</v>
      </c>
      <c r="L343" s="54">
        <v>100.53731999999999</v>
      </c>
      <c r="M343" s="54">
        <v>-0.68710000000000004</v>
      </c>
      <c r="N343" s="55">
        <v>240</v>
      </c>
      <c r="O343" s="48">
        <v>1.8</v>
      </c>
    </row>
    <row r="344" spans="1:15" x14ac:dyDescent="0.3">
      <c r="A344" s="49">
        <v>44152</v>
      </c>
      <c r="B344" s="49" t="s">
        <v>99</v>
      </c>
      <c r="C344" s="51" t="s">
        <v>4</v>
      </c>
      <c r="D344" s="52">
        <v>0</v>
      </c>
      <c r="E344" s="49">
        <v>44910</v>
      </c>
      <c r="F344" s="44">
        <v>5000</v>
      </c>
      <c r="G344" s="44">
        <v>5581</v>
      </c>
      <c r="H344" s="44">
        <v>1871</v>
      </c>
      <c r="I344" s="44">
        <v>3710</v>
      </c>
      <c r="J344" s="53">
        <v>4124.5</v>
      </c>
      <c r="K344" s="54">
        <v>101.54</v>
      </c>
      <c r="L344" s="54">
        <v>101.545</v>
      </c>
      <c r="M344" s="54">
        <v>-0.74</v>
      </c>
      <c r="N344" s="55">
        <v>875.5</v>
      </c>
      <c r="O344" s="48">
        <v>1.4</v>
      </c>
    </row>
    <row r="345" spans="1:15" x14ac:dyDescent="0.3">
      <c r="A345" s="49">
        <v>44153</v>
      </c>
      <c r="B345" s="49" t="s">
        <v>87</v>
      </c>
      <c r="C345" s="51" t="s">
        <v>1</v>
      </c>
      <c r="D345" s="52">
        <v>0</v>
      </c>
      <c r="E345" s="49">
        <v>47710</v>
      </c>
      <c r="F345" s="44">
        <v>3000</v>
      </c>
      <c r="G345" s="44">
        <v>4943</v>
      </c>
      <c r="H345" s="44">
        <v>1176</v>
      </c>
      <c r="I345" s="44">
        <v>3767</v>
      </c>
      <c r="J345" s="53">
        <v>2428.5</v>
      </c>
      <c r="K345" s="54">
        <v>105.7</v>
      </c>
      <c r="L345" s="54">
        <v>105.71</v>
      </c>
      <c r="M345" s="54">
        <v>-0.56999999999999995</v>
      </c>
      <c r="N345" s="55">
        <v>571.5</v>
      </c>
      <c r="O345" s="48">
        <v>2</v>
      </c>
    </row>
    <row r="346" spans="1:15" x14ac:dyDescent="0.3">
      <c r="A346" s="49">
        <v>44158.416666666664</v>
      </c>
      <c r="B346" s="49" t="s">
        <v>68</v>
      </c>
      <c r="C346" s="51" t="s">
        <v>10</v>
      </c>
      <c r="D346" s="52"/>
      <c r="E346" s="49">
        <v>44300</v>
      </c>
      <c r="F346" s="44">
        <v>1500</v>
      </c>
      <c r="G346" s="44">
        <v>2855</v>
      </c>
      <c r="H346" s="44">
        <v>1875</v>
      </c>
      <c r="I346" s="44">
        <v>980</v>
      </c>
      <c r="J346" s="53">
        <v>1480</v>
      </c>
      <c r="K346" s="54">
        <v>100.2671</v>
      </c>
      <c r="L346" s="54">
        <v>100.26768</v>
      </c>
      <c r="M346" s="54">
        <v>-0.6865</v>
      </c>
      <c r="N346" s="55">
        <v>20</v>
      </c>
      <c r="O346" s="48">
        <v>1.9</v>
      </c>
    </row>
    <row r="347" spans="1:15" x14ac:dyDescent="0.3">
      <c r="A347" s="49">
        <v>44158.458333333336</v>
      </c>
      <c r="B347" s="49" t="s">
        <v>96</v>
      </c>
      <c r="C347" s="51" t="s">
        <v>10</v>
      </c>
      <c r="D347" s="52"/>
      <c r="E347" s="49">
        <v>44496</v>
      </c>
      <c r="F347" s="44">
        <v>1500</v>
      </c>
      <c r="G347" s="44">
        <v>2155</v>
      </c>
      <c r="H347" s="44">
        <v>1135</v>
      </c>
      <c r="I347" s="44">
        <v>1020</v>
      </c>
      <c r="J347" s="53">
        <v>1100</v>
      </c>
      <c r="K347" s="54">
        <v>100.63</v>
      </c>
      <c r="L347" s="54">
        <v>100.63149</v>
      </c>
      <c r="M347" s="54">
        <v>-0.6724</v>
      </c>
      <c r="N347" s="55">
        <v>400</v>
      </c>
      <c r="O347" s="48">
        <v>2</v>
      </c>
    </row>
    <row r="348" spans="1:15" x14ac:dyDescent="0.3">
      <c r="A348" s="49">
        <v>44165</v>
      </c>
      <c r="B348" s="49" t="s">
        <v>100</v>
      </c>
      <c r="C348" s="51" t="s">
        <v>10</v>
      </c>
      <c r="D348" s="52"/>
      <c r="E348" s="49">
        <v>44524</v>
      </c>
      <c r="F348" s="44">
        <v>2000</v>
      </c>
      <c r="G348" s="44">
        <v>3830</v>
      </c>
      <c r="H348" s="44">
        <v>2625</v>
      </c>
      <c r="I348" s="44">
        <v>1205</v>
      </c>
      <c r="J348" s="53">
        <v>1780</v>
      </c>
      <c r="K348" s="54">
        <v>100.6811</v>
      </c>
      <c r="L348" s="54">
        <v>100.68425000000001</v>
      </c>
      <c r="M348" s="54">
        <v>-0.68530000000000002</v>
      </c>
      <c r="N348" s="55">
        <v>220</v>
      </c>
      <c r="O348" s="48">
        <v>2.2000000000000002</v>
      </c>
    </row>
    <row r="349" spans="1:15" x14ac:dyDescent="0.3">
      <c r="A349" s="49">
        <v>44167</v>
      </c>
      <c r="B349" s="49" t="s">
        <v>89</v>
      </c>
      <c r="C349" s="51" t="s">
        <v>6</v>
      </c>
      <c r="D349" s="52">
        <v>0</v>
      </c>
      <c r="E349" s="49">
        <v>45940</v>
      </c>
      <c r="F349" s="44">
        <v>2000</v>
      </c>
      <c r="G349" s="44">
        <v>4214</v>
      </c>
      <c r="H349" s="44">
        <v>1546</v>
      </c>
      <c r="I349" s="44">
        <v>2668</v>
      </c>
      <c r="J349" s="53">
        <v>1636.5</v>
      </c>
      <c r="K349" s="54">
        <v>103.58</v>
      </c>
      <c r="L349" s="54">
        <v>103.58</v>
      </c>
      <c r="M349" s="54">
        <v>-0.72</v>
      </c>
      <c r="N349" s="55">
        <v>363.5</v>
      </c>
      <c r="O349" s="48">
        <v>2.6</v>
      </c>
    </row>
    <row r="350" spans="1:15" x14ac:dyDescent="0.3">
      <c r="A350" s="49">
        <v>44172</v>
      </c>
      <c r="B350" s="49" t="s">
        <v>88</v>
      </c>
      <c r="C350" s="51" t="s">
        <v>10</v>
      </c>
      <c r="D350" s="52"/>
      <c r="E350" s="49">
        <v>44356</v>
      </c>
      <c r="F350" s="44">
        <v>1500</v>
      </c>
      <c r="G350" s="44">
        <v>2675</v>
      </c>
      <c r="H350" s="44">
        <v>1225</v>
      </c>
      <c r="I350" s="44">
        <v>1450</v>
      </c>
      <c r="J350" s="53">
        <v>1285</v>
      </c>
      <c r="K350" s="54">
        <v>100.377</v>
      </c>
      <c r="L350" s="54">
        <v>100.38144</v>
      </c>
      <c r="M350" s="54">
        <v>-0.75160000000000005</v>
      </c>
      <c r="N350" s="55">
        <v>215</v>
      </c>
      <c r="O350" s="48">
        <v>2.1</v>
      </c>
    </row>
    <row r="351" spans="1:15" x14ac:dyDescent="0.3">
      <c r="A351" s="49">
        <v>44174</v>
      </c>
      <c r="B351" s="49" t="s">
        <v>99</v>
      </c>
      <c r="C351" s="51" t="s">
        <v>4</v>
      </c>
      <c r="D351" s="52">
        <v>0</v>
      </c>
      <c r="E351" s="49">
        <v>44910</v>
      </c>
      <c r="F351" s="44">
        <v>3000</v>
      </c>
      <c r="G351" s="44">
        <v>5527</v>
      </c>
      <c r="H351" s="44">
        <v>2525</v>
      </c>
      <c r="I351" s="44">
        <v>3002</v>
      </c>
      <c r="J351" s="53">
        <v>2411.1</v>
      </c>
      <c r="K351" s="54">
        <v>101.59</v>
      </c>
      <c r="L351" s="54">
        <v>101.59099999999999</v>
      </c>
      <c r="M351" s="54">
        <v>-0.78</v>
      </c>
      <c r="N351" s="55">
        <v>588.9</v>
      </c>
      <c r="O351" s="48">
        <v>2.2999999999999998</v>
      </c>
    </row>
    <row r="352" spans="1:15" x14ac:dyDescent="0.3">
      <c r="A352" s="12">
        <v>44200</v>
      </c>
      <c r="B352" s="72" t="s">
        <v>90</v>
      </c>
      <c r="C352" s="72" t="s">
        <v>10</v>
      </c>
      <c r="D352" s="72"/>
      <c r="E352" s="12">
        <v>44405</v>
      </c>
      <c r="F352" s="72">
        <v>4000</v>
      </c>
      <c r="G352" s="72">
        <v>6004</v>
      </c>
      <c r="H352" s="70">
        <v>4704</v>
      </c>
      <c r="I352" s="70">
        <v>1300</v>
      </c>
      <c r="J352" s="70">
        <v>1510</v>
      </c>
      <c r="K352" s="70">
        <v>100.36</v>
      </c>
      <c r="L352" s="70">
        <v>100.36229</v>
      </c>
      <c r="M352" s="70">
        <v>-0.64019999999999999</v>
      </c>
      <c r="N352" s="70">
        <v>2490</v>
      </c>
      <c r="O352" s="70">
        <v>4</v>
      </c>
    </row>
    <row r="353" spans="1:15" x14ac:dyDescent="0.3">
      <c r="A353" s="12">
        <v>44201</v>
      </c>
      <c r="B353" s="72" t="s">
        <v>99</v>
      </c>
      <c r="C353" s="72" t="s">
        <v>4</v>
      </c>
      <c r="D353" s="72">
        <v>0</v>
      </c>
      <c r="E353" s="12">
        <v>44910</v>
      </c>
      <c r="F353" s="72">
        <v>6000</v>
      </c>
      <c r="G353" s="72">
        <v>7330</v>
      </c>
      <c r="H353" s="70">
        <v>2725</v>
      </c>
      <c r="I353" s="70">
        <v>4605</v>
      </c>
      <c r="J353" s="70">
        <v>4838.25</v>
      </c>
      <c r="K353" s="70">
        <v>101.42</v>
      </c>
      <c r="L353" s="70">
        <v>101.423</v>
      </c>
      <c r="M353" s="70">
        <v>-0.73</v>
      </c>
      <c r="N353" s="70">
        <v>1161.75</v>
      </c>
      <c r="O353" s="70">
        <v>1.5</v>
      </c>
    </row>
    <row r="354" spans="1:15" x14ac:dyDescent="0.3">
      <c r="A354" s="12">
        <v>44202</v>
      </c>
      <c r="B354" s="72" t="s">
        <v>101</v>
      </c>
      <c r="C354" s="72" t="s">
        <v>1</v>
      </c>
      <c r="D354" s="72">
        <v>0</v>
      </c>
      <c r="E354" s="12">
        <v>47894</v>
      </c>
      <c r="F354" s="72">
        <v>5000</v>
      </c>
      <c r="G354" s="72">
        <v>6765</v>
      </c>
      <c r="H354" s="70">
        <v>1724</v>
      </c>
      <c r="I354" s="70">
        <v>5041</v>
      </c>
      <c r="J354" s="70">
        <v>4120.7</v>
      </c>
      <c r="K354" s="70">
        <v>105.34</v>
      </c>
      <c r="L354" s="70">
        <v>105.36</v>
      </c>
      <c r="M354" s="70">
        <v>-0.52</v>
      </c>
      <c r="N354" s="70">
        <v>879.3</v>
      </c>
      <c r="O354" s="70">
        <v>1.6</v>
      </c>
    </row>
    <row r="355" spans="1:15" x14ac:dyDescent="0.3">
      <c r="A355" s="12">
        <v>44207</v>
      </c>
      <c r="B355" s="72" t="s">
        <v>88</v>
      </c>
      <c r="C355" s="72" t="s">
        <v>10</v>
      </c>
      <c r="D355" s="72"/>
      <c r="E355" s="12">
        <v>44356</v>
      </c>
      <c r="F355" s="72">
        <v>3000</v>
      </c>
      <c r="G355" s="72">
        <v>3845</v>
      </c>
      <c r="H355" s="70">
        <v>2440</v>
      </c>
      <c r="I355" s="70">
        <v>1405</v>
      </c>
      <c r="J355" s="70">
        <v>2115</v>
      </c>
      <c r="K355" s="70">
        <v>100.26049999999999</v>
      </c>
      <c r="L355" s="70">
        <v>100.26633</v>
      </c>
      <c r="M355" s="70">
        <v>-0.65049999999999997</v>
      </c>
      <c r="N355" s="70">
        <v>885</v>
      </c>
      <c r="O355" s="70">
        <v>1.8</v>
      </c>
    </row>
    <row r="356" spans="1:15" x14ac:dyDescent="0.3">
      <c r="A356" s="12">
        <v>44207</v>
      </c>
      <c r="B356" s="72" t="s">
        <v>102</v>
      </c>
      <c r="C356" s="72" t="s">
        <v>10</v>
      </c>
      <c r="D356" s="72"/>
      <c r="E356" s="12">
        <v>44545</v>
      </c>
      <c r="F356" s="72">
        <v>4000</v>
      </c>
      <c r="G356" s="72">
        <v>4115</v>
      </c>
      <c r="H356" s="70">
        <v>2465</v>
      </c>
      <c r="I356" s="70">
        <v>1650</v>
      </c>
      <c r="J356" s="70">
        <v>2150</v>
      </c>
      <c r="K356" s="70">
        <v>100.61199999999999</v>
      </c>
      <c r="L356" s="70">
        <v>100.63903999999999</v>
      </c>
      <c r="M356" s="70">
        <v>-0.68030000000000002</v>
      </c>
      <c r="N356" s="70">
        <v>1850</v>
      </c>
      <c r="O356" s="70">
        <v>1.9</v>
      </c>
    </row>
    <row r="357" spans="1:15" x14ac:dyDescent="0.3">
      <c r="A357" s="12">
        <v>44208</v>
      </c>
      <c r="B357" s="72" t="s">
        <v>16</v>
      </c>
      <c r="C357" s="72" t="s">
        <v>8</v>
      </c>
      <c r="D357" s="72">
        <v>1E-3</v>
      </c>
      <c r="E357" s="12">
        <v>53432</v>
      </c>
      <c r="F357" s="72">
        <v>200</v>
      </c>
      <c r="G357" s="72">
        <v>215</v>
      </c>
      <c r="H357" s="70">
        <v>152</v>
      </c>
      <c r="I357" s="70">
        <v>63</v>
      </c>
      <c r="J357" s="70">
        <v>113</v>
      </c>
      <c r="K357" s="70">
        <v>148.61000000000001</v>
      </c>
      <c r="L357" s="70">
        <v>148.69</v>
      </c>
      <c r="M357" s="70">
        <v>-1.48</v>
      </c>
      <c r="N357" s="70">
        <v>87</v>
      </c>
      <c r="O357" s="70">
        <v>1.9</v>
      </c>
    </row>
    <row r="358" spans="1:15" x14ac:dyDescent="0.3">
      <c r="A358" s="12">
        <v>44208</v>
      </c>
      <c r="B358" s="72" t="s">
        <v>13</v>
      </c>
      <c r="C358" s="72" t="s">
        <v>8</v>
      </c>
      <c r="D358" s="72">
        <v>5.0000000000000001E-3</v>
      </c>
      <c r="E358" s="12">
        <v>47588</v>
      </c>
      <c r="F358" s="72">
        <v>400</v>
      </c>
      <c r="G358" s="72">
        <v>601</v>
      </c>
      <c r="H358" s="70">
        <v>331</v>
      </c>
      <c r="I358" s="70">
        <v>270</v>
      </c>
      <c r="J358" s="70">
        <v>330</v>
      </c>
      <c r="K358" s="70">
        <v>120.51</v>
      </c>
      <c r="L358" s="70">
        <v>120.55</v>
      </c>
      <c r="M358" s="70">
        <v>-1.55</v>
      </c>
      <c r="N358" s="70">
        <v>70</v>
      </c>
      <c r="O358" s="70">
        <v>1.8</v>
      </c>
    </row>
    <row r="359" spans="1:15" x14ac:dyDescent="0.3">
      <c r="A359" s="12">
        <v>44209</v>
      </c>
      <c r="B359" s="72" t="s">
        <v>103</v>
      </c>
      <c r="C359" s="72" t="s">
        <v>6</v>
      </c>
      <c r="D359" s="72">
        <v>0</v>
      </c>
      <c r="E359" s="12">
        <v>46122</v>
      </c>
      <c r="F359" s="72">
        <v>5000</v>
      </c>
      <c r="G359" s="72">
        <v>5247</v>
      </c>
      <c r="H359" s="70">
        <v>2385</v>
      </c>
      <c r="I359" s="70">
        <v>2862</v>
      </c>
      <c r="J359" s="70">
        <v>4065.8</v>
      </c>
      <c r="K359" s="70">
        <v>103.71</v>
      </c>
      <c r="L359" s="70">
        <v>103.72</v>
      </c>
      <c r="M359" s="70">
        <v>-0.7</v>
      </c>
      <c r="N359" s="70">
        <v>934.2</v>
      </c>
      <c r="O359" s="70">
        <v>1.3</v>
      </c>
    </row>
    <row r="360" spans="1:15" x14ac:dyDescent="0.3">
      <c r="A360" s="12">
        <v>44214</v>
      </c>
      <c r="B360" s="72" t="s">
        <v>68</v>
      </c>
      <c r="C360" s="72" t="s">
        <v>10</v>
      </c>
      <c r="D360" s="72"/>
      <c r="E360" s="12">
        <v>44300</v>
      </c>
      <c r="F360" s="72">
        <v>3000</v>
      </c>
      <c r="G360" s="72">
        <v>3406</v>
      </c>
      <c r="H360" s="70">
        <v>2785</v>
      </c>
      <c r="I360" s="70">
        <v>621</v>
      </c>
      <c r="J360" s="70">
        <v>2381</v>
      </c>
      <c r="K360" s="70">
        <v>100.1465</v>
      </c>
      <c r="L360" s="70">
        <v>100.148</v>
      </c>
      <c r="M360" s="70">
        <v>-0.63329999999999997</v>
      </c>
      <c r="N360" s="70">
        <v>619</v>
      </c>
      <c r="O360" s="70">
        <v>1.4</v>
      </c>
    </row>
    <row r="361" spans="1:15" x14ac:dyDescent="0.3">
      <c r="A361" s="12">
        <v>44214</v>
      </c>
      <c r="B361" s="72" t="s">
        <v>96</v>
      </c>
      <c r="C361" s="72" t="s">
        <v>10</v>
      </c>
      <c r="D361" s="72"/>
      <c r="E361" s="12">
        <v>44496</v>
      </c>
      <c r="F361" s="72">
        <v>3000</v>
      </c>
      <c r="G361" s="72">
        <v>3111</v>
      </c>
      <c r="H361" s="70">
        <v>2781</v>
      </c>
      <c r="I361" s="70">
        <v>330</v>
      </c>
      <c r="J361" s="70">
        <v>2486</v>
      </c>
      <c r="K361" s="70">
        <v>100.492</v>
      </c>
      <c r="L361" s="70">
        <v>100.49712</v>
      </c>
      <c r="M361" s="70">
        <v>-0.63600000000000001</v>
      </c>
      <c r="N361" s="70">
        <v>514</v>
      </c>
      <c r="O361" s="70">
        <v>1.3</v>
      </c>
    </row>
    <row r="362" spans="1:15" x14ac:dyDescent="0.3">
      <c r="A362" s="12">
        <v>44216</v>
      </c>
      <c r="B362" s="72" t="s">
        <v>37</v>
      </c>
      <c r="C362" s="72" t="s">
        <v>1</v>
      </c>
      <c r="D362" s="72">
        <v>0</v>
      </c>
      <c r="E362" s="12">
        <v>55015</v>
      </c>
      <c r="F362" s="72">
        <v>1500</v>
      </c>
      <c r="G362" s="72">
        <v>1789</v>
      </c>
      <c r="H362" s="70">
        <v>695</v>
      </c>
      <c r="I362" s="70">
        <v>1094</v>
      </c>
      <c r="J362" s="70">
        <v>1263.5999999999999</v>
      </c>
      <c r="K362" s="70">
        <v>103.85</v>
      </c>
      <c r="L362" s="70">
        <v>103.92</v>
      </c>
      <c r="M362" s="70">
        <v>-0.13</v>
      </c>
      <c r="N362" s="70">
        <v>236.4</v>
      </c>
      <c r="O362" s="73">
        <v>1.4164687252573238</v>
      </c>
    </row>
    <row r="363" spans="1:15" x14ac:dyDescent="0.3">
      <c r="A363" s="12">
        <v>44221</v>
      </c>
      <c r="B363" s="72" t="s">
        <v>104</v>
      </c>
      <c r="C363" s="72" t="s">
        <v>10</v>
      </c>
      <c r="D363" s="72"/>
      <c r="E363" s="12">
        <v>44580</v>
      </c>
      <c r="F363" s="72">
        <v>4000</v>
      </c>
      <c r="G363" s="72">
        <v>10416</v>
      </c>
      <c r="H363" s="70">
        <v>8946</v>
      </c>
      <c r="I363" s="70">
        <v>1470</v>
      </c>
      <c r="J363" s="70">
        <v>3596</v>
      </c>
      <c r="K363" s="70">
        <v>100.64</v>
      </c>
      <c r="L363" s="70">
        <v>100.64190000000001</v>
      </c>
      <c r="M363" s="70">
        <v>-0.64319999999999999</v>
      </c>
      <c r="N363" s="70">
        <v>404</v>
      </c>
      <c r="O363" s="70">
        <v>2.9</v>
      </c>
    </row>
    <row r="364" spans="1:15" x14ac:dyDescent="0.3">
      <c r="A364" s="12">
        <v>44223</v>
      </c>
      <c r="B364" s="72" t="s">
        <v>101</v>
      </c>
      <c r="C364" s="72" t="s">
        <v>1</v>
      </c>
      <c r="D364" s="72">
        <v>0</v>
      </c>
      <c r="E364" s="12">
        <v>47894</v>
      </c>
      <c r="F364" s="72">
        <v>4000</v>
      </c>
      <c r="G364" s="72">
        <v>6506</v>
      </c>
      <c r="H364" s="70">
        <v>2351</v>
      </c>
      <c r="I364" s="70">
        <v>4155</v>
      </c>
      <c r="J364" s="70">
        <v>3306.75</v>
      </c>
      <c r="K364" s="70">
        <v>105.53</v>
      </c>
      <c r="L364" s="70">
        <v>105.54</v>
      </c>
      <c r="M364" s="70">
        <v>-0.54</v>
      </c>
      <c r="N364" s="70">
        <v>693.25</v>
      </c>
      <c r="O364" s="70">
        <v>2</v>
      </c>
    </row>
    <row r="365" spans="1:15" x14ac:dyDescent="0.3">
      <c r="A365" s="12">
        <v>44228</v>
      </c>
      <c r="B365" s="72" t="s">
        <v>84</v>
      </c>
      <c r="C365" s="72" t="s">
        <v>10</v>
      </c>
      <c r="D365" s="72"/>
      <c r="E365" s="12">
        <v>44321</v>
      </c>
      <c r="F365" s="72">
        <v>3000</v>
      </c>
      <c r="G365" s="72">
        <v>4455</v>
      </c>
      <c r="H365" s="70">
        <v>3685</v>
      </c>
      <c r="I365" s="70">
        <v>770</v>
      </c>
      <c r="J365" s="70">
        <v>2693.4</v>
      </c>
      <c r="K365" s="70">
        <v>100.161</v>
      </c>
      <c r="L365" s="70">
        <v>100.16261</v>
      </c>
      <c r="M365" s="70">
        <v>-0.64219999999999999</v>
      </c>
      <c r="N365" s="70">
        <v>306.60000000000002</v>
      </c>
      <c r="O365" s="70">
        <v>1.7</v>
      </c>
    </row>
    <row r="366" spans="1:15" x14ac:dyDescent="0.3">
      <c r="A366" s="12">
        <v>44228</v>
      </c>
      <c r="B366" s="72" t="s">
        <v>100</v>
      </c>
      <c r="C366" s="72" t="s">
        <v>10</v>
      </c>
      <c r="D366" s="72"/>
      <c r="E366" s="12">
        <v>44524</v>
      </c>
      <c r="F366" s="72">
        <v>3000</v>
      </c>
      <c r="G366" s="72">
        <v>4072</v>
      </c>
      <c r="H366" s="70">
        <v>3202</v>
      </c>
      <c r="I366" s="70">
        <v>870</v>
      </c>
      <c r="J366" s="70">
        <v>2424</v>
      </c>
      <c r="K366" s="70">
        <v>100.5262</v>
      </c>
      <c r="L366" s="70">
        <v>100.52676</v>
      </c>
      <c r="M366" s="70">
        <v>-0.64159999999999995</v>
      </c>
      <c r="N366" s="70">
        <v>576</v>
      </c>
      <c r="O366" s="70">
        <v>1.7</v>
      </c>
    </row>
    <row r="367" spans="1:15" x14ac:dyDescent="0.3">
      <c r="A367" s="12">
        <v>44229</v>
      </c>
      <c r="B367" s="72" t="s">
        <v>105</v>
      </c>
      <c r="C367" s="72" t="s">
        <v>4</v>
      </c>
      <c r="D367" s="72">
        <v>0</v>
      </c>
      <c r="E367" s="12">
        <v>44995</v>
      </c>
      <c r="F367" s="72">
        <v>6000</v>
      </c>
      <c r="G367" s="72">
        <v>6209</v>
      </c>
      <c r="H367" s="70">
        <v>2781</v>
      </c>
      <c r="I367" s="70">
        <v>3428</v>
      </c>
      <c r="J367" s="70">
        <v>4731.5</v>
      </c>
      <c r="K367" s="70">
        <v>101.55</v>
      </c>
      <c r="L367" s="70">
        <v>101.55500000000001</v>
      </c>
      <c r="M367" s="70">
        <v>-0.73</v>
      </c>
      <c r="N367" s="70">
        <v>1268.5</v>
      </c>
      <c r="O367" s="70">
        <v>1.3</v>
      </c>
    </row>
    <row r="368" spans="1:15" x14ac:dyDescent="0.3">
      <c r="A368" s="12">
        <v>44235</v>
      </c>
      <c r="B368" s="72" t="s">
        <v>91</v>
      </c>
      <c r="C368" s="72" t="s">
        <v>10</v>
      </c>
      <c r="D368" s="72"/>
      <c r="E368" s="12">
        <v>44433</v>
      </c>
      <c r="F368" s="72">
        <v>4000</v>
      </c>
      <c r="G368" s="72">
        <v>6000</v>
      </c>
      <c r="H368" s="70">
        <v>4775</v>
      </c>
      <c r="I368" s="70">
        <v>1225</v>
      </c>
      <c r="J368" s="70">
        <v>3680</v>
      </c>
      <c r="K368" s="70">
        <v>100.3458</v>
      </c>
      <c r="L368" s="70">
        <v>100.34707</v>
      </c>
      <c r="M368" s="70">
        <v>-0.63529999999999998</v>
      </c>
      <c r="N368" s="70">
        <v>320</v>
      </c>
      <c r="O368" s="70">
        <v>1.6</v>
      </c>
    </row>
    <row r="369" spans="1:15" x14ac:dyDescent="0.3">
      <c r="A369" s="12">
        <v>44236</v>
      </c>
      <c r="B369" s="72" t="s">
        <v>106</v>
      </c>
      <c r="C369" s="72" t="s">
        <v>8</v>
      </c>
      <c r="D369" s="72">
        <v>1E-3</v>
      </c>
      <c r="E369" s="12">
        <v>48684</v>
      </c>
      <c r="F369" s="72">
        <v>1500</v>
      </c>
      <c r="G369" s="72">
        <v>1613</v>
      </c>
      <c r="H369" s="70">
        <v>1107</v>
      </c>
      <c r="I369" s="70">
        <v>506</v>
      </c>
      <c r="J369" s="70">
        <v>1111</v>
      </c>
      <c r="K369" s="70">
        <v>121.61</v>
      </c>
      <c r="L369" s="70">
        <v>121.68</v>
      </c>
      <c r="M369" s="70">
        <v>-1.51</v>
      </c>
      <c r="N369" s="70">
        <v>389</v>
      </c>
      <c r="O369" s="70">
        <v>1.5</v>
      </c>
    </row>
    <row r="370" spans="1:15" x14ac:dyDescent="0.3">
      <c r="A370" s="12">
        <v>44237</v>
      </c>
      <c r="B370" s="72" t="s">
        <v>103</v>
      </c>
      <c r="C370" s="72" t="s">
        <v>6</v>
      </c>
      <c r="D370" s="72">
        <v>0</v>
      </c>
      <c r="E370" s="12">
        <v>46122</v>
      </c>
      <c r="F370" s="72">
        <v>4000</v>
      </c>
      <c r="G370" s="72">
        <v>6960</v>
      </c>
      <c r="H370" s="70">
        <v>2646</v>
      </c>
      <c r="I370" s="70">
        <v>4314</v>
      </c>
      <c r="J370" s="70">
        <v>3269.2</v>
      </c>
      <c r="K370" s="70">
        <v>103.65</v>
      </c>
      <c r="L370" s="70">
        <v>103.65</v>
      </c>
      <c r="M370" s="70">
        <v>-0.69</v>
      </c>
      <c r="N370" s="70">
        <v>730.8</v>
      </c>
      <c r="O370" s="70">
        <v>2.1</v>
      </c>
    </row>
    <row r="371" spans="1:15" x14ac:dyDescent="0.3">
      <c r="A371" s="12">
        <v>44242</v>
      </c>
      <c r="B371" s="72" t="s">
        <v>90</v>
      </c>
      <c r="C371" s="72" t="s">
        <v>10</v>
      </c>
      <c r="D371" s="72"/>
      <c r="E371" s="12">
        <v>44405</v>
      </c>
      <c r="F371" s="72">
        <v>3000</v>
      </c>
      <c r="G371" s="72">
        <v>4461</v>
      </c>
      <c r="H371" s="70">
        <v>3556</v>
      </c>
      <c r="I371" s="70">
        <v>905</v>
      </c>
      <c r="J371" s="70">
        <v>2830</v>
      </c>
      <c r="K371" s="70">
        <v>100.28449999999999</v>
      </c>
      <c r="L371" s="70">
        <v>100.28539000000001</v>
      </c>
      <c r="M371" s="70">
        <v>-0.63629999999999998</v>
      </c>
      <c r="N371" s="70">
        <v>170</v>
      </c>
      <c r="O371" s="70">
        <v>1.6</v>
      </c>
    </row>
    <row r="372" spans="1:15" x14ac:dyDescent="0.3">
      <c r="A372" s="12">
        <v>44242</v>
      </c>
      <c r="B372" s="72" t="s">
        <v>104</v>
      </c>
      <c r="C372" s="72" t="s">
        <v>10</v>
      </c>
      <c r="D372" s="72"/>
      <c r="E372" s="12">
        <v>44580</v>
      </c>
      <c r="F372" s="72">
        <v>3000</v>
      </c>
      <c r="G372" s="72">
        <v>4420</v>
      </c>
      <c r="H372" s="70">
        <v>3280</v>
      </c>
      <c r="I372" s="70">
        <v>1140</v>
      </c>
      <c r="J372" s="70">
        <v>2290</v>
      </c>
      <c r="K372" s="70">
        <v>100.61</v>
      </c>
      <c r="L372" s="70">
        <v>100.61116</v>
      </c>
      <c r="M372" s="70">
        <v>-0.65080000000000005</v>
      </c>
      <c r="N372" s="70">
        <v>710</v>
      </c>
      <c r="O372" s="70">
        <v>1.9</v>
      </c>
    </row>
    <row r="373" spans="1:15" x14ac:dyDescent="0.3">
      <c r="A373" s="12">
        <v>44244</v>
      </c>
      <c r="B373" s="72" t="s">
        <v>2</v>
      </c>
      <c r="C373" s="72" t="s">
        <v>1</v>
      </c>
      <c r="D373" s="72">
        <v>1.2500000000000001E-2</v>
      </c>
      <c r="E373" s="12">
        <v>54285</v>
      </c>
      <c r="F373" s="72">
        <v>1500</v>
      </c>
      <c r="G373" s="72">
        <v>1616</v>
      </c>
      <c r="H373" s="70">
        <v>644</v>
      </c>
      <c r="I373" s="70">
        <v>972</v>
      </c>
      <c r="J373" s="70">
        <v>1232.4000000000001</v>
      </c>
      <c r="K373" s="70">
        <v>130.96</v>
      </c>
      <c r="L373" s="70">
        <v>131.08000000000001</v>
      </c>
      <c r="M373" s="70">
        <v>0.1</v>
      </c>
      <c r="N373" s="70">
        <v>267.60000000000002</v>
      </c>
      <c r="O373" s="70">
        <v>1.3</v>
      </c>
    </row>
    <row r="374" spans="1:15" x14ac:dyDescent="0.3">
      <c r="A374" s="12">
        <v>44249</v>
      </c>
      <c r="B374" s="72" t="s">
        <v>107</v>
      </c>
      <c r="C374" s="72" t="s">
        <v>10</v>
      </c>
      <c r="D374" s="72"/>
      <c r="E374" s="12">
        <v>44615</v>
      </c>
      <c r="F374" s="72">
        <v>4000</v>
      </c>
      <c r="G374" s="72">
        <v>3946</v>
      </c>
      <c r="H374" s="70">
        <v>2765</v>
      </c>
      <c r="I374" s="70">
        <v>1181</v>
      </c>
      <c r="J374" s="70">
        <v>2736</v>
      </c>
      <c r="K374" s="70">
        <v>100.636</v>
      </c>
      <c r="L374" s="70">
        <v>100.6388</v>
      </c>
      <c r="M374" s="70">
        <v>-0.62780000000000002</v>
      </c>
      <c r="N374" s="70">
        <v>1264</v>
      </c>
      <c r="O374" s="70">
        <v>1.4</v>
      </c>
    </row>
    <row r="375" spans="1:15" x14ac:dyDescent="0.3">
      <c r="A375" s="12">
        <v>44251</v>
      </c>
      <c r="B375" s="72" t="s">
        <v>101</v>
      </c>
      <c r="C375" s="72" t="s">
        <v>1</v>
      </c>
      <c r="D375" s="72">
        <v>0</v>
      </c>
      <c r="E375" s="12">
        <v>47894</v>
      </c>
      <c r="F375" s="72">
        <v>4000</v>
      </c>
      <c r="G375" s="72">
        <v>5133</v>
      </c>
      <c r="H375" s="70">
        <v>1553</v>
      </c>
      <c r="I375" s="70">
        <v>3580</v>
      </c>
      <c r="J375" s="70">
        <v>3320</v>
      </c>
      <c r="K375" s="70">
        <v>103.26</v>
      </c>
      <c r="L375" s="70">
        <v>103.27</v>
      </c>
      <c r="M375" s="70">
        <v>-0.32</v>
      </c>
      <c r="N375" s="70">
        <v>680</v>
      </c>
      <c r="O375" s="70">
        <v>1.5</v>
      </c>
    </row>
    <row r="376" spans="1:15" x14ac:dyDescent="0.3">
      <c r="A376" s="12">
        <v>44256</v>
      </c>
      <c r="B376" s="72" t="s">
        <v>88</v>
      </c>
      <c r="C376" s="72" t="s">
        <v>10</v>
      </c>
      <c r="D376" s="72"/>
      <c r="E376" s="12">
        <v>44356</v>
      </c>
      <c r="F376" s="72">
        <v>3000</v>
      </c>
      <c r="G376" s="72">
        <v>3801</v>
      </c>
      <c r="H376" s="70">
        <v>2856</v>
      </c>
      <c r="I376" s="70">
        <v>945</v>
      </c>
      <c r="J376" s="70">
        <v>2720</v>
      </c>
      <c r="K376" s="70">
        <v>100.1671</v>
      </c>
      <c r="L376" s="70">
        <v>100.16833</v>
      </c>
      <c r="M376" s="70">
        <v>-0.61729999999999996</v>
      </c>
      <c r="N376" s="70">
        <v>280</v>
      </c>
      <c r="O376" s="70">
        <v>1.4</v>
      </c>
    </row>
    <row r="377" spans="1:15" x14ac:dyDescent="0.3">
      <c r="A377" s="12">
        <v>44256</v>
      </c>
      <c r="B377" s="72" t="s">
        <v>102</v>
      </c>
      <c r="C377" s="72" t="s">
        <v>10</v>
      </c>
      <c r="D377" s="72"/>
      <c r="E377" s="12">
        <v>44545</v>
      </c>
      <c r="F377" s="72">
        <v>3000</v>
      </c>
      <c r="G377" s="72">
        <v>2965</v>
      </c>
      <c r="H377" s="70">
        <v>1820</v>
      </c>
      <c r="I377" s="70">
        <v>1145</v>
      </c>
      <c r="J377" s="70">
        <v>2360</v>
      </c>
      <c r="K377" s="70">
        <v>100.4862</v>
      </c>
      <c r="L377" s="70">
        <v>100.48997</v>
      </c>
      <c r="M377" s="70">
        <v>-0.61160000000000003</v>
      </c>
      <c r="N377" s="70">
        <v>640</v>
      </c>
      <c r="O377" s="70">
        <v>1.3</v>
      </c>
    </row>
    <row r="378" spans="1:15" x14ac:dyDescent="0.3">
      <c r="A378" s="12">
        <v>44257</v>
      </c>
      <c r="B378" s="72" t="s">
        <v>13</v>
      </c>
      <c r="C378" s="72" t="s">
        <v>8</v>
      </c>
      <c r="D378" s="72">
        <v>5.0000000000000001E-3</v>
      </c>
      <c r="E378" s="12">
        <v>47588</v>
      </c>
      <c r="F378" s="72">
        <v>400</v>
      </c>
      <c r="G378" s="72">
        <v>715</v>
      </c>
      <c r="H378" s="70">
        <v>330</v>
      </c>
      <c r="I378" s="70">
        <v>385</v>
      </c>
      <c r="J378" s="70">
        <v>370.25</v>
      </c>
      <c r="K378" s="70">
        <v>119.47</v>
      </c>
      <c r="L378" s="70">
        <v>119.48</v>
      </c>
      <c r="M378" s="70">
        <v>-1.48</v>
      </c>
      <c r="N378" s="70">
        <v>29.75</v>
      </c>
      <c r="O378" s="70">
        <v>1.9</v>
      </c>
    </row>
    <row r="379" spans="1:15" x14ac:dyDescent="0.3">
      <c r="A379" s="12">
        <v>44257</v>
      </c>
      <c r="B379" s="72" t="s">
        <v>16</v>
      </c>
      <c r="C379" s="72" t="s">
        <v>8</v>
      </c>
      <c r="D379" s="72">
        <v>1E-3</v>
      </c>
      <c r="E379" s="12">
        <v>53432</v>
      </c>
      <c r="F379" s="72">
        <v>200</v>
      </c>
      <c r="G379" s="72">
        <v>182</v>
      </c>
      <c r="H379" s="70">
        <v>93</v>
      </c>
      <c r="I379" s="70">
        <v>89</v>
      </c>
      <c r="J379" s="70">
        <v>137</v>
      </c>
      <c r="K379" s="70">
        <v>141.4</v>
      </c>
      <c r="L379" s="70">
        <v>141.44</v>
      </c>
      <c r="M379" s="70">
        <v>-1.29</v>
      </c>
      <c r="N379" s="70">
        <v>63</v>
      </c>
      <c r="O379" s="70">
        <v>1.3</v>
      </c>
    </row>
    <row r="380" spans="1:15" x14ac:dyDescent="0.3">
      <c r="A380" s="12">
        <v>44258</v>
      </c>
      <c r="B380" s="72" t="s">
        <v>108</v>
      </c>
      <c r="C380" s="72" t="s">
        <v>1</v>
      </c>
      <c r="D380" s="72">
        <v>0</v>
      </c>
      <c r="E380" s="12">
        <v>49810</v>
      </c>
      <c r="F380" s="72">
        <v>3000</v>
      </c>
      <c r="G380" s="72">
        <v>2974</v>
      </c>
      <c r="H380" s="70">
        <v>804</v>
      </c>
      <c r="I380" s="70">
        <v>2170</v>
      </c>
      <c r="J380" s="70">
        <v>2539.5</v>
      </c>
      <c r="K380" s="70">
        <v>100.82</v>
      </c>
      <c r="L380" s="70">
        <v>100.9</v>
      </c>
      <c r="M380" s="70">
        <v>-0.06</v>
      </c>
      <c r="N380" s="70">
        <v>460.5</v>
      </c>
      <c r="O380" s="70">
        <v>1.2</v>
      </c>
    </row>
    <row r="381" spans="1:15" x14ac:dyDescent="0.3">
      <c r="A381" s="12">
        <v>44263</v>
      </c>
      <c r="B381" s="72" t="s">
        <v>95</v>
      </c>
      <c r="C381" s="72" t="s">
        <v>1</v>
      </c>
      <c r="D381" s="72">
        <v>0</v>
      </c>
      <c r="E381" s="12">
        <v>44468</v>
      </c>
      <c r="F381" s="72">
        <v>4000</v>
      </c>
      <c r="G381" s="72">
        <v>5434</v>
      </c>
      <c r="H381" s="70">
        <v>3828</v>
      </c>
      <c r="I381" s="70">
        <v>1606</v>
      </c>
      <c r="J381" s="70">
        <v>3859</v>
      </c>
      <c r="K381" s="70">
        <v>100.34569999999999</v>
      </c>
      <c r="L381" s="70">
        <v>100.34831</v>
      </c>
      <c r="M381" s="70">
        <v>-0.61550000000000005</v>
      </c>
      <c r="N381" s="70">
        <v>141</v>
      </c>
      <c r="O381" s="70">
        <v>1.4</v>
      </c>
    </row>
    <row r="382" spans="1:15" x14ac:dyDescent="0.3">
      <c r="A382" s="12">
        <v>44265</v>
      </c>
      <c r="B382" s="72" t="s">
        <v>103</v>
      </c>
      <c r="C382" s="72" t="s">
        <v>6</v>
      </c>
      <c r="D382" s="72">
        <v>0</v>
      </c>
      <c r="E382" s="12">
        <v>46122</v>
      </c>
      <c r="F382" s="72">
        <v>4000</v>
      </c>
      <c r="G382" s="72">
        <v>5525</v>
      </c>
      <c r="H382" s="70">
        <v>1839</v>
      </c>
      <c r="I382" s="70">
        <v>3686</v>
      </c>
      <c r="J382" s="70">
        <v>3259.5</v>
      </c>
      <c r="K382" s="70">
        <v>103.19</v>
      </c>
      <c r="L382" s="70">
        <v>103.19</v>
      </c>
      <c r="M382" s="70">
        <v>-0.62</v>
      </c>
      <c r="N382" s="70">
        <v>740.5</v>
      </c>
      <c r="O382" s="70">
        <v>1.7</v>
      </c>
    </row>
    <row r="383" spans="1:15" x14ac:dyDescent="0.3">
      <c r="A383" s="12">
        <v>44270</v>
      </c>
      <c r="B383" s="72" t="s">
        <v>91</v>
      </c>
      <c r="C383" s="72" t="s">
        <v>10</v>
      </c>
      <c r="D383" s="72"/>
      <c r="E383" s="12">
        <v>44433</v>
      </c>
      <c r="F383" s="72">
        <v>2000</v>
      </c>
      <c r="G383" s="72">
        <v>4602</v>
      </c>
      <c r="H383" s="70">
        <v>3455</v>
      </c>
      <c r="I383" s="70">
        <v>1147</v>
      </c>
      <c r="J383" s="70">
        <v>1857</v>
      </c>
      <c r="K383" s="70">
        <v>100.27500000000001</v>
      </c>
      <c r="L383" s="70">
        <v>100.27659</v>
      </c>
      <c r="M383" s="70">
        <v>-0.61680000000000001</v>
      </c>
      <c r="N383" s="70">
        <v>143</v>
      </c>
      <c r="O383" s="70">
        <v>2.5</v>
      </c>
    </row>
    <row r="384" spans="1:15" x14ac:dyDescent="0.3">
      <c r="A384" s="12">
        <v>44270</v>
      </c>
      <c r="B384" s="72" t="s">
        <v>107</v>
      </c>
      <c r="C384" s="72" t="s">
        <v>10</v>
      </c>
      <c r="D384" s="72"/>
      <c r="E384" s="12">
        <v>44615</v>
      </c>
      <c r="F384" s="72">
        <v>4000</v>
      </c>
      <c r="G384" s="72">
        <v>7590</v>
      </c>
      <c r="H384" s="70">
        <v>6195</v>
      </c>
      <c r="I384" s="70">
        <v>1395</v>
      </c>
      <c r="J384" s="70">
        <v>3845</v>
      </c>
      <c r="K384" s="70">
        <v>100.6052</v>
      </c>
      <c r="L384" s="70">
        <v>100.6063</v>
      </c>
      <c r="M384" s="70">
        <v>-0.63249999999999995</v>
      </c>
      <c r="N384" s="70">
        <v>155</v>
      </c>
      <c r="O384" s="70">
        <v>2</v>
      </c>
    </row>
    <row r="385" spans="1:15" x14ac:dyDescent="0.3">
      <c r="A385" s="12">
        <v>44271</v>
      </c>
      <c r="B385" s="72" t="s">
        <v>105</v>
      </c>
      <c r="C385" s="72" t="s">
        <v>4</v>
      </c>
      <c r="D385" s="72">
        <v>0</v>
      </c>
      <c r="E385" s="12">
        <v>44995</v>
      </c>
      <c r="F385" s="72">
        <v>5000</v>
      </c>
      <c r="G385" s="72">
        <v>6331</v>
      </c>
      <c r="H385" s="70">
        <v>2958</v>
      </c>
      <c r="I385" s="70">
        <v>3373</v>
      </c>
      <c r="J385" s="70">
        <v>3932</v>
      </c>
      <c r="K385" s="70">
        <v>101.4</v>
      </c>
      <c r="L385" s="70">
        <v>101.4</v>
      </c>
      <c r="M385" s="70">
        <v>-0.7</v>
      </c>
      <c r="N385" s="70">
        <v>1068</v>
      </c>
      <c r="O385" s="70">
        <v>1.6</v>
      </c>
    </row>
    <row r="386" spans="1:15" x14ac:dyDescent="0.3">
      <c r="A386" s="12">
        <v>44272</v>
      </c>
      <c r="B386" s="72" t="s">
        <v>37</v>
      </c>
      <c r="C386" s="72" t="s">
        <v>1</v>
      </c>
      <c r="D386" s="72">
        <v>0</v>
      </c>
      <c r="E386" s="12">
        <v>55015</v>
      </c>
      <c r="F386" s="72">
        <v>1500</v>
      </c>
      <c r="G386" s="72">
        <v>1415</v>
      </c>
      <c r="H386" s="70">
        <v>569</v>
      </c>
      <c r="I386" s="70">
        <v>846</v>
      </c>
      <c r="J386" s="70">
        <v>1222</v>
      </c>
      <c r="K386" s="70">
        <v>93.93</v>
      </c>
      <c r="L386" s="70">
        <v>94.02</v>
      </c>
      <c r="M386" s="70">
        <v>0.21</v>
      </c>
      <c r="N386" s="70">
        <v>278</v>
      </c>
      <c r="O386" s="70">
        <v>1.2</v>
      </c>
    </row>
    <row r="387" spans="1:15" x14ac:dyDescent="0.3">
      <c r="A387" s="12">
        <v>44277</v>
      </c>
      <c r="B387" s="72" t="s">
        <v>109</v>
      </c>
      <c r="C387" s="72" t="s">
        <v>10</v>
      </c>
      <c r="D387" s="72"/>
      <c r="E387" s="12">
        <v>44643</v>
      </c>
      <c r="F387" s="72">
        <v>4000</v>
      </c>
      <c r="G387" s="72">
        <v>4606</v>
      </c>
      <c r="H387" s="70">
        <v>3375</v>
      </c>
      <c r="I387" s="70">
        <v>1231</v>
      </c>
      <c r="J387" s="70">
        <v>3426</v>
      </c>
      <c r="K387" s="70">
        <v>100.64100000000001</v>
      </c>
      <c r="L387" s="70">
        <v>100.6452</v>
      </c>
      <c r="M387" s="70">
        <v>-0.63400000000000001</v>
      </c>
      <c r="N387" s="70">
        <v>574</v>
      </c>
      <c r="O387" s="70">
        <v>1.3</v>
      </c>
    </row>
    <row r="388" spans="1:15" x14ac:dyDescent="0.3">
      <c r="A388" s="12">
        <v>44279</v>
      </c>
      <c r="B388" s="72" t="s">
        <v>101</v>
      </c>
      <c r="C388" s="72" t="s">
        <v>1</v>
      </c>
      <c r="D388" s="72">
        <v>0</v>
      </c>
      <c r="E388" s="12">
        <v>47894</v>
      </c>
      <c r="F388" s="72">
        <v>4000</v>
      </c>
      <c r="G388" s="72">
        <v>4841</v>
      </c>
      <c r="H388" s="70">
        <v>1775</v>
      </c>
      <c r="I388" s="70">
        <v>3066</v>
      </c>
      <c r="J388" s="70">
        <v>3281.1</v>
      </c>
      <c r="K388" s="70">
        <v>103.59</v>
      </c>
      <c r="L388" s="70">
        <v>103.59</v>
      </c>
      <c r="M388" s="70">
        <v>-0.36</v>
      </c>
      <c r="N388" s="70">
        <v>718.9</v>
      </c>
      <c r="O388" s="70">
        <v>1.4754198287159794</v>
      </c>
    </row>
    <row r="389" spans="1:15" x14ac:dyDescent="0.3">
      <c r="A389" s="12">
        <v>44286</v>
      </c>
      <c r="B389" s="72" t="s">
        <v>108</v>
      </c>
      <c r="C389" s="72" t="s">
        <v>1</v>
      </c>
      <c r="D389" s="72">
        <v>0</v>
      </c>
      <c r="E389" s="12">
        <v>49810</v>
      </c>
      <c r="F389" s="72">
        <v>2500</v>
      </c>
      <c r="G389" s="72">
        <v>2752</v>
      </c>
      <c r="H389" s="70">
        <v>1099</v>
      </c>
      <c r="I389" s="70">
        <v>1653</v>
      </c>
      <c r="J389" s="70">
        <v>2070.35</v>
      </c>
      <c r="K389" s="70">
        <v>99.65</v>
      </c>
      <c r="L389" s="70">
        <v>99.68</v>
      </c>
      <c r="M389" s="70">
        <v>0.02</v>
      </c>
      <c r="N389" s="70">
        <v>429.65</v>
      </c>
      <c r="O389" s="70">
        <v>1.3</v>
      </c>
    </row>
    <row r="390" spans="1:15" x14ac:dyDescent="0.3">
      <c r="A390" s="12">
        <v>44292</v>
      </c>
      <c r="B390" s="72" t="s">
        <v>90</v>
      </c>
      <c r="C390" s="72" t="s">
        <v>10</v>
      </c>
      <c r="D390" s="72"/>
      <c r="E390" s="12">
        <v>44405</v>
      </c>
      <c r="F390" s="72">
        <v>3000</v>
      </c>
      <c r="G390" s="72">
        <v>4834</v>
      </c>
      <c r="H390" s="70">
        <v>3620</v>
      </c>
      <c r="I390" s="70">
        <v>1214</v>
      </c>
      <c r="J390" s="70">
        <v>2334</v>
      </c>
      <c r="K390" s="70">
        <v>100.19499999999999</v>
      </c>
      <c r="L390" s="70">
        <v>100.19687</v>
      </c>
      <c r="M390" s="70">
        <v>-0.63719999999999999</v>
      </c>
      <c r="N390" s="70">
        <v>666</v>
      </c>
      <c r="O390" s="70">
        <v>2.1</v>
      </c>
    </row>
    <row r="391" spans="1:15" x14ac:dyDescent="0.3">
      <c r="A391" s="12">
        <v>44292</v>
      </c>
      <c r="B391" s="72" t="s">
        <v>104</v>
      </c>
      <c r="C391" s="72" t="s">
        <v>10</v>
      </c>
      <c r="D391" s="72"/>
      <c r="E391" s="12">
        <v>44580</v>
      </c>
      <c r="F391" s="72">
        <v>3000</v>
      </c>
      <c r="G391" s="72">
        <v>4301</v>
      </c>
      <c r="H391" s="70">
        <v>3295</v>
      </c>
      <c r="I391" s="70">
        <v>1006</v>
      </c>
      <c r="J391" s="70">
        <v>2771</v>
      </c>
      <c r="K391" s="70">
        <v>100.5153</v>
      </c>
      <c r="L391" s="70">
        <v>100.51682</v>
      </c>
      <c r="M391" s="70">
        <v>-0.6472</v>
      </c>
      <c r="N391" s="70">
        <v>229</v>
      </c>
      <c r="O391" s="70">
        <v>1.6</v>
      </c>
    </row>
    <row r="392" spans="1:15" x14ac:dyDescent="0.3">
      <c r="A392" s="12">
        <v>44293</v>
      </c>
      <c r="B392" s="72" t="s">
        <v>103</v>
      </c>
      <c r="C392" s="72" t="s">
        <v>6</v>
      </c>
      <c r="D392" s="72">
        <v>0</v>
      </c>
      <c r="E392" s="12">
        <v>46122</v>
      </c>
      <c r="F392" s="72">
        <v>4000</v>
      </c>
      <c r="G392" s="72">
        <v>5659</v>
      </c>
      <c r="H392" s="70">
        <v>2023</v>
      </c>
      <c r="I392" s="70">
        <v>3636</v>
      </c>
      <c r="J392" s="70">
        <v>3307</v>
      </c>
      <c r="K392" s="70">
        <v>103.39</v>
      </c>
      <c r="L392" s="70">
        <v>103.39</v>
      </c>
      <c r="M392" s="70">
        <v>-0.66</v>
      </c>
      <c r="N392" s="70">
        <v>693</v>
      </c>
      <c r="O392" s="70">
        <v>1.7</v>
      </c>
    </row>
    <row r="393" spans="1:15" x14ac:dyDescent="0.3">
      <c r="A393" s="12">
        <v>44298</v>
      </c>
      <c r="B393" s="72" t="s">
        <v>96</v>
      </c>
      <c r="C393" s="72" t="s">
        <v>10</v>
      </c>
      <c r="D393" s="72"/>
      <c r="E393" s="12">
        <v>44496</v>
      </c>
      <c r="F393" s="72">
        <v>4000</v>
      </c>
      <c r="G393" s="72">
        <v>5129</v>
      </c>
      <c r="H393" s="70">
        <v>3170</v>
      </c>
      <c r="I393" s="70">
        <v>1959</v>
      </c>
      <c r="J393" s="70">
        <v>3239</v>
      </c>
      <c r="K393" s="70">
        <v>100.3475</v>
      </c>
      <c r="L393" s="70">
        <v>100.35015</v>
      </c>
      <c r="M393" s="70">
        <v>-0.64090000000000003</v>
      </c>
      <c r="N393" s="70">
        <v>761</v>
      </c>
      <c r="O393" s="70">
        <v>1.6</v>
      </c>
    </row>
    <row r="394" spans="1:15" x14ac:dyDescent="0.3">
      <c r="A394" s="12">
        <v>44299</v>
      </c>
      <c r="B394" s="72" t="s">
        <v>106</v>
      </c>
      <c r="C394" s="72" t="s">
        <v>8</v>
      </c>
      <c r="D394" s="72">
        <v>1E-3</v>
      </c>
      <c r="E394" s="12">
        <v>48684</v>
      </c>
      <c r="F394" s="72">
        <v>700</v>
      </c>
      <c r="G394" s="72">
        <v>457</v>
      </c>
      <c r="H394" s="70">
        <v>226</v>
      </c>
      <c r="I394" s="70">
        <v>231</v>
      </c>
      <c r="J394" s="70">
        <v>387</v>
      </c>
      <c r="K394" s="70">
        <v>122.16</v>
      </c>
      <c r="L394" s="70">
        <v>122.21</v>
      </c>
      <c r="M394" s="70">
        <v>-1.57</v>
      </c>
      <c r="N394" s="70">
        <v>313</v>
      </c>
      <c r="O394" s="70">
        <v>1.2</v>
      </c>
    </row>
    <row r="395" spans="1:15" x14ac:dyDescent="0.3">
      <c r="A395" s="12">
        <v>44300</v>
      </c>
      <c r="B395" s="72" t="s">
        <v>2</v>
      </c>
      <c r="C395" s="72" t="s">
        <v>1</v>
      </c>
      <c r="D395" s="72">
        <v>1.2500000000000001E-2</v>
      </c>
      <c r="E395" s="12">
        <v>54285</v>
      </c>
      <c r="F395" s="72">
        <v>1500</v>
      </c>
      <c r="G395" s="72">
        <v>1616</v>
      </c>
      <c r="H395" s="70">
        <v>709</v>
      </c>
      <c r="I395" s="70">
        <v>907</v>
      </c>
      <c r="J395" s="70">
        <v>1287</v>
      </c>
      <c r="K395" s="70">
        <v>127.27</v>
      </c>
      <c r="L395" s="70">
        <v>127.32</v>
      </c>
      <c r="M395" s="70">
        <v>0.22</v>
      </c>
      <c r="N395" s="70">
        <v>213</v>
      </c>
      <c r="O395" s="70">
        <v>1.3</v>
      </c>
    </row>
    <row r="396" spans="1:15" x14ac:dyDescent="0.3">
      <c r="A396" s="12">
        <v>44305</v>
      </c>
      <c r="B396" s="72" t="s">
        <v>95</v>
      </c>
      <c r="C396" s="72" t="s">
        <v>10</v>
      </c>
      <c r="D396" s="72"/>
      <c r="E396" s="12">
        <v>44468</v>
      </c>
      <c r="F396" s="72">
        <v>3000</v>
      </c>
      <c r="G396" s="72">
        <v>3486</v>
      </c>
      <c r="H396" s="70">
        <v>2580</v>
      </c>
      <c r="I396" s="70">
        <v>906</v>
      </c>
      <c r="J396" s="70">
        <v>2556</v>
      </c>
      <c r="K396" s="70">
        <v>100.2816</v>
      </c>
      <c r="L396" s="70">
        <v>100.28381</v>
      </c>
      <c r="M396" s="70">
        <v>-0.63280000000000003</v>
      </c>
      <c r="N396" s="70">
        <v>444</v>
      </c>
      <c r="O396" s="70">
        <v>1.4</v>
      </c>
    </row>
    <row r="397" spans="1:15" x14ac:dyDescent="0.3">
      <c r="A397" s="12">
        <v>44305</v>
      </c>
      <c r="B397" s="72" t="s">
        <v>109</v>
      </c>
      <c r="C397" s="72" t="s">
        <v>10</v>
      </c>
      <c r="D397" s="72"/>
      <c r="E397" s="12">
        <v>44643</v>
      </c>
      <c r="F397" s="72">
        <v>3000</v>
      </c>
      <c r="G397" s="72">
        <v>5527</v>
      </c>
      <c r="H397" s="70">
        <v>4480</v>
      </c>
      <c r="I397" s="70">
        <v>1047</v>
      </c>
      <c r="J397" s="70">
        <v>2367</v>
      </c>
      <c r="K397" s="70">
        <v>100.5981</v>
      </c>
      <c r="L397" s="70">
        <v>100.60297</v>
      </c>
      <c r="M397" s="70">
        <v>-0.64219999999999999</v>
      </c>
      <c r="N397" s="70">
        <v>633</v>
      </c>
      <c r="O397" s="70">
        <v>2.2999999999999998</v>
      </c>
    </row>
    <row r="398" spans="1:15" x14ac:dyDescent="0.3">
      <c r="A398" s="12">
        <v>44306</v>
      </c>
      <c r="B398" s="72" t="s">
        <v>105</v>
      </c>
      <c r="C398" s="72" t="s">
        <v>4</v>
      </c>
      <c r="D398" s="72">
        <v>0</v>
      </c>
      <c r="E398" s="12">
        <v>44995</v>
      </c>
      <c r="F398" s="72">
        <v>5000</v>
      </c>
      <c r="G398" s="72">
        <v>5433</v>
      </c>
      <c r="H398" s="70">
        <v>2173</v>
      </c>
      <c r="I398" s="70">
        <v>3260</v>
      </c>
      <c r="J398" s="70">
        <v>4085</v>
      </c>
      <c r="K398" s="70">
        <v>101.30500000000001</v>
      </c>
      <c r="L398" s="70">
        <v>101.309</v>
      </c>
      <c r="M398" s="70">
        <v>-0.69</v>
      </c>
      <c r="N398" s="70">
        <v>915</v>
      </c>
      <c r="O398" s="70">
        <v>1.3</v>
      </c>
    </row>
    <row r="399" spans="1:15" x14ac:dyDescent="0.3">
      <c r="A399" s="12">
        <v>44307</v>
      </c>
      <c r="B399" s="72" t="s">
        <v>101</v>
      </c>
      <c r="C399" s="72" t="s">
        <v>1</v>
      </c>
      <c r="D399" s="72">
        <v>0</v>
      </c>
      <c r="E399" s="12">
        <v>47894</v>
      </c>
      <c r="F399" s="72">
        <v>4000</v>
      </c>
      <c r="G399" s="72">
        <v>5727</v>
      </c>
      <c r="H399" s="70">
        <v>1944</v>
      </c>
      <c r="I399" s="70">
        <v>3783</v>
      </c>
      <c r="J399" s="70">
        <v>3417.25</v>
      </c>
      <c r="K399" s="70">
        <v>102.51</v>
      </c>
      <c r="L399" s="70">
        <v>102.51</v>
      </c>
      <c r="M399" s="70">
        <v>-0.25</v>
      </c>
      <c r="N399" s="70">
        <v>582.75</v>
      </c>
      <c r="O399" s="70">
        <v>1.7</v>
      </c>
    </row>
    <row r="400" spans="1:15" x14ac:dyDescent="0.3">
      <c r="A400" s="12">
        <v>44312</v>
      </c>
      <c r="B400" s="72" t="s">
        <v>110</v>
      </c>
      <c r="C400" s="72" t="s">
        <v>10</v>
      </c>
      <c r="D400" s="72"/>
      <c r="E400" s="12">
        <v>44672</v>
      </c>
      <c r="F400" s="72">
        <v>4000</v>
      </c>
      <c r="G400" s="72">
        <v>9136</v>
      </c>
      <c r="H400" s="70">
        <v>8015</v>
      </c>
      <c r="I400" s="70">
        <v>1121</v>
      </c>
      <c r="J400" s="70">
        <v>3746</v>
      </c>
      <c r="K400" s="70">
        <v>100.6392</v>
      </c>
      <c r="L400" s="70">
        <v>100.6392</v>
      </c>
      <c r="M400" s="70">
        <v>-0.63870000000000005</v>
      </c>
      <c r="N400" s="70">
        <v>254</v>
      </c>
      <c r="O400" s="70">
        <v>2.4</v>
      </c>
    </row>
    <row r="401" spans="1:15" x14ac:dyDescent="0.3">
      <c r="A401" s="12">
        <v>44313</v>
      </c>
      <c r="B401" s="72" t="s">
        <v>111</v>
      </c>
      <c r="C401" s="72" t="s">
        <v>1</v>
      </c>
      <c r="D401" s="72">
        <v>0</v>
      </c>
      <c r="E401" s="12">
        <v>47072</v>
      </c>
      <c r="F401" s="72">
        <v>4000</v>
      </c>
      <c r="G401" s="72">
        <v>4564</v>
      </c>
      <c r="H401" s="70">
        <v>1011</v>
      </c>
      <c r="I401" s="70">
        <v>3553</v>
      </c>
      <c r="J401" s="70">
        <v>3253.4</v>
      </c>
      <c r="K401" s="70">
        <v>103.12</v>
      </c>
      <c r="L401" s="70">
        <v>103.13</v>
      </c>
      <c r="M401" s="70">
        <v>-0.41</v>
      </c>
      <c r="N401" s="70">
        <v>746.6</v>
      </c>
      <c r="O401" s="70">
        <v>1.4</v>
      </c>
    </row>
    <row r="402" spans="1:15" x14ac:dyDescent="0.3">
      <c r="A402" s="12">
        <v>44314</v>
      </c>
      <c r="B402" s="72" t="s">
        <v>108</v>
      </c>
      <c r="C402" s="72" t="s">
        <v>1</v>
      </c>
      <c r="D402" s="72">
        <v>0</v>
      </c>
      <c r="E402" s="12">
        <v>49810</v>
      </c>
      <c r="F402" s="72">
        <v>2500</v>
      </c>
      <c r="G402" s="72">
        <v>2701</v>
      </c>
      <c r="H402" s="70">
        <v>1011</v>
      </c>
      <c r="I402" s="70">
        <v>1690</v>
      </c>
      <c r="J402" s="70">
        <v>2131.5</v>
      </c>
      <c r="K402" s="70">
        <v>98.99</v>
      </c>
      <c r="L402" s="70">
        <v>99.03</v>
      </c>
      <c r="M402" s="70">
        <v>0.06</v>
      </c>
      <c r="N402" s="70">
        <v>368.5</v>
      </c>
      <c r="O402" s="70">
        <v>1.3</v>
      </c>
    </row>
    <row r="403" spans="1:15" x14ac:dyDescent="0.3">
      <c r="A403" s="12">
        <v>44319</v>
      </c>
      <c r="B403" s="72" t="s">
        <v>91</v>
      </c>
      <c r="C403" s="72" t="s">
        <v>10</v>
      </c>
      <c r="D403" s="72"/>
      <c r="E403" s="12">
        <v>44433</v>
      </c>
      <c r="F403" s="72">
        <v>3000</v>
      </c>
      <c r="G403" s="72">
        <v>4660</v>
      </c>
      <c r="H403" s="70">
        <v>3869</v>
      </c>
      <c r="I403" s="70">
        <v>791</v>
      </c>
      <c r="J403" s="70">
        <v>2941</v>
      </c>
      <c r="K403" s="70">
        <v>100.1952</v>
      </c>
      <c r="L403" s="70">
        <v>100.19553000000001</v>
      </c>
      <c r="M403" s="70">
        <v>-0.62729999999999997</v>
      </c>
      <c r="N403" s="70">
        <v>59</v>
      </c>
      <c r="O403" s="70">
        <v>1.6</v>
      </c>
    </row>
    <row r="404" spans="1:15" x14ac:dyDescent="0.3">
      <c r="A404" s="12">
        <v>44319</v>
      </c>
      <c r="B404" s="72" t="s">
        <v>107</v>
      </c>
      <c r="C404" s="72" t="s">
        <v>10</v>
      </c>
      <c r="D404" s="72"/>
      <c r="E404" s="12">
        <v>44615</v>
      </c>
      <c r="F404" s="72">
        <v>3000</v>
      </c>
      <c r="G404" s="72">
        <v>4617</v>
      </c>
      <c r="H404" s="70">
        <v>3646</v>
      </c>
      <c r="I404" s="70">
        <v>971</v>
      </c>
      <c r="J404" s="70">
        <v>2852</v>
      </c>
      <c r="K404" s="70">
        <v>100.5214</v>
      </c>
      <c r="L404" s="70">
        <v>100.52245000000001</v>
      </c>
      <c r="M404" s="70">
        <v>-0.63639999999999997</v>
      </c>
      <c r="N404" s="70">
        <v>148</v>
      </c>
      <c r="O404" s="70">
        <v>1.6</v>
      </c>
    </row>
    <row r="405" spans="1:15" x14ac:dyDescent="0.3">
      <c r="A405" s="12">
        <v>44320</v>
      </c>
      <c r="B405" s="72" t="s">
        <v>7</v>
      </c>
      <c r="C405" s="72" t="s">
        <v>8</v>
      </c>
      <c r="D405" s="72">
        <v>1E-3</v>
      </c>
      <c r="E405" s="12">
        <v>46127</v>
      </c>
      <c r="F405" s="72">
        <v>500</v>
      </c>
      <c r="G405" s="72">
        <v>921</v>
      </c>
      <c r="H405" s="70">
        <v>450</v>
      </c>
      <c r="I405" s="70">
        <v>471</v>
      </c>
      <c r="J405" s="70">
        <v>423.25</v>
      </c>
      <c r="K405" s="70">
        <v>110.36</v>
      </c>
      <c r="L405" s="70">
        <v>110.36</v>
      </c>
      <c r="M405" s="70">
        <v>-1.88</v>
      </c>
      <c r="N405" s="70">
        <v>76.75</v>
      </c>
      <c r="O405" s="70">
        <v>2.2000000000000002</v>
      </c>
    </row>
    <row r="406" spans="1:15" x14ac:dyDescent="0.3">
      <c r="A406" s="12">
        <v>44320</v>
      </c>
      <c r="B406" s="72" t="s">
        <v>16</v>
      </c>
      <c r="C406" s="72" t="s">
        <v>8</v>
      </c>
      <c r="D406" s="72">
        <v>1E-3</v>
      </c>
      <c r="E406" s="12">
        <v>53432</v>
      </c>
      <c r="F406" s="72">
        <v>200</v>
      </c>
      <c r="G406" s="72">
        <v>234</v>
      </c>
      <c r="H406" s="70">
        <v>186</v>
      </c>
      <c r="I406" s="70">
        <v>48</v>
      </c>
      <c r="J406" s="70">
        <v>155</v>
      </c>
      <c r="K406" s="70">
        <v>140.4</v>
      </c>
      <c r="L406" s="70">
        <v>140.47999999999999</v>
      </c>
      <c r="M406" s="70">
        <v>-1.27</v>
      </c>
      <c r="N406" s="70">
        <v>45</v>
      </c>
      <c r="O406" s="70">
        <v>1.5</v>
      </c>
    </row>
    <row r="407" spans="1:15" x14ac:dyDescent="0.3">
      <c r="A407" s="12">
        <v>44321</v>
      </c>
      <c r="B407" s="72" t="s">
        <v>103</v>
      </c>
      <c r="C407" s="72" t="s">
        <v>6</v>
      </c>
      <c r="D407" s="72">
        <v>0</v>
      </c>
      <c r="E407" s="12">
        <v>46122</v>
      </c>
      <c r="F407" s="72">
        <v>4000</v>
      </c>
      <c r="G407" s="72">
        <v>4407</v>
      </c>
      <c r="H407" s="70">
        <v>1279</v>
      </c>
      <c r="I407" s="70">
        <v>3128</v>
      </c>
      <c r="J407" s="70">
        <v>3328</v>
      </c>
      <c r="K407" s="70">
        <v>103.04</v>
      </c>
      <c r="L407" s="70">
        <v>103.04</v>
      </c>
      <c r="M407" s="70">
        <v>-0.61</v>
      </c>
      <c r="N407" s="70">
        <v>672</v>
      </c>
      <c r="O407" s="70">
        <v>1.3</v>
      </c>
    </row>
    <row r="408" spans="1:15" x14ac:dyDescent="0.3">
      <c r="A408" s="12">
        <v>44326</v>
      </c>
      <c r="B408" s="72" t="s">
        <v>100</v>
      </c>
      <c r="C408" s="72" t="s">
        <v>10</v>
      </c>
      <c r="D408" s="72"/>
      <c r="E408" s="12">
        <v>44524</v>
      </c>
      <c r="F408" s="72">
        <v>4000</v>
      </c>
      <c r="G408" s="72">
        <v>6971</v>
      </c>
      <c r="H408" s="70">
        <v>5870</v>
      </c>
      <c r="I408" s="70">
        <v>1101</v>
      </c>
      <c r="J408" s="70">
        <v>3901</v>
      </c>
      <c r="K408" s="70">
        <v>100.34820000000001</v>
      </c>
      <c r="L408" s="70">
        <v>100.34824</v>
      </c>
      <c r="M408" s="70">
        <v>-0.63739999999999997</v>
      </c>
      <c r="N408" s="70">
        <v>99</v>
      </c>
      <c r="O408" s="70">
        <v>1.8</v>
      </c>
    </row>
    <row r="409" spans="1:15" x14ac:dyDescent="0.3">
      <c r="A409" s="12">
        <v>44327</v>
      </c>
      <c r="B409" s="72" t="s">
        <v>112</v>
      </c>
      <c r="C409" s="72" t="s">
        <v>94</v>
      </c>
      <c r="D409" s="72">
        <v>0</v>
      </c>
      <c r="E409" s="12">
        <v>55015</v>
      </c>
      <c r="F409" s="72">
        <v>6000</v>
      </c>
      <c r="G409" s="72"/>
      <c r="J409" s="70">
        <v>5500</v>
      </c>
      <c r="L409" s="70">
        <v>89.215000000000003</v>
      </c>
      <c r="M409" s="70">
        <v>0.39100000000000001</v>
      </c>
      <c r="N409" s="70">
        <v>500</v>
      </c>
    </row>
    <row r="410" spans="1:15" x14ac:dyDescent="0.3">
      <c r="A410" s="12">
        <v>44327</v>
      </c>
      <c r="B410" s="72" t="s">
        <v>37</v>
      </c>
      <c r="C410" s="72" t="s">
        <v>1</v>
      </c>
      <c r="D410" s="72">
        <v>0</v>
      </c>
      <c r="E410" s="12">
        <v>55015</v>
      </c>
      <c r="F410" s="72">
        <v>6000</v>
      </c>
      <c r="G410" s="72"/>
      <c r="N410" s="70">
        <v>6000</v>
      </c>
    </row>
    <row r="411" spans="1:15" x14ac:dyDescent="0.3">
      <c r="A411" s="12">
        <v>44333</v>
      </c>
      <c r="B411" s="72" t="s">
        <v>96</v>
      </c>
      <c r="C411" s="72" t="s">
        <v>10</v>
      </c>
      <c r="D411" s="72"/>
      <c r="E411" s="12">
        <v>44496</v>
      </c>
      <c r="F411" s="72">
        <v>3000</v>
      </c>
      <c r="G411" s="72">
        <v>5551</v>
      </c>
      <c r="H411" s="70">
        <v>4395</v>
      </c>
      <c r="I411" s="70">
        <v>1156</v>
      </c>
      <c r="J411" s="70">
        <v>2951</v>
      </c>
      <c r="K411" s="70">
        <v>100.2824</v>
      </c>
      <c r="L411" s="70">
        <v>100.28313</v>
      </c>
      <c r="M411" s="70">
        <v>0.63129999999999997</v>
      </c>
      <c r="N411" s="70">
        <v>49</v>
      </c>
      <c r="O411" s="70">
        <v>1.9</v>
      </c>
    </row>
    <row r="412" spans="1:15" x14ac:dyDescent="0.3">
      <c r="A412" s="12">
        <v>44333</v>
      </c>
      <c r="B412" s="72" t="s">
        <v>110</v>
      </c>
      <c r="C412" s="72" t="s">
        <v>10</v>
      </c>
      <c r="D412" s="72"/>
      <c r="E412" s="12">
        <v>44672</v>
      </c>
      <c r="F412" s="72">
        <v>3000</v>
      </c>
      <c r="G412" s="72">
        <v>5119</v>
      </c>
      <c r="H412" s="70">
        <v>4085</v>
      </c>
      <c r="I412" s="70">
        <v>1034</v>
      </c>
      <c r="J412" s="70">
        <v>2941.05</v>
      </c>
      <c r="K412" s="70">
        <v>100.5985</v>
      </c>
      <c r="L412" s="70">
        <v>100.59904</v>
      </c>
      <c r="M412" s="70">
        <v>0.6361</v>
      </c>
      <c r="N412" s="70">
        <v>58.95</v>
      </c>
      <c r="O412" s="70">
        <v>1.7</v>
      </c>
    </row>
    <row r="413" spans="1:15" x14ac:dyDescent="0.3">
      <c r="A413" s="12">
        <v>44334</v>
      </c>
      <c r="B413" s="72" t="s">
        <v>113</v>
      </c>
      <c r="C413" s="72" t="s">
        <v>4</v>
      </c>
      <c r="D413" s="72">
        <v>0</v>
      </c>
      <c r="E413" s="12">
        <v>45093</v>
      </c>
      <c r="F413" s="72">
        <v>6000</v>
      </c>
      <c r="G413" s="72">
        <v>5471</v>
      </c>
      <c r="H413" s="70">
        <v>2615</v>
      </c>
      <c r="I413" s="70">
        <v>2856</v>
      </c>
      <c r="J413" s="70">
        <v>4848.5</v>
      </c>
      <c r="K413" s="70">
        <v>101.37</v>
      </c>
      <c r="L413" s="70">
        <v>101.379</v>
      </c>
      <c r="M413" s="70">
        <v>-0.66</v>
      </c>
      <c r="N413" s="70">
        <v>1151.5</v>
      </c>
      <c r="O413" s="70">
        <v>1.1000000000000001</v>
      </c>
    </row>
    <row r="414" spans="1:15" x14ac:dyDescent="0.3">
      <c r="A414" s="12">
        <v>44335</v>
      </c>
      <c r="B414" s="72" t="s">
        <v>101</v>
      </c>
      <c r="C414" s="72" t="s">
        <v>1</v>
      </c>
      <c r="D414" s="72">
        <v>0</v>
      </c>
      <c r="E414" s="12">
        <v>47894</v>
      </c>
      <c r="F414" s="72">
        <v>4000</v>
      </c>
      <c r="G414" s="72">
        <v>4305</v>
      </c>
      <c r="H414" s="70">
        <v>883</v>
      </c>
      <c r="I414" s="70">
        <v>3422</v>
      </c>
      <c r="J414" s="70">
        <v>3359.8</v>
      </c>
      <c r="K414" s="70">
        <v>100.9</v>
      </c>
      <c r="L414" s="70">
        <v>100.9</v>
      </c>
      <c r="M414" s="70">
        <v>-0.09</v>
      </c>
      <c r="N414" s="70">
        <v>640.20000000000005</v>
      </c>
      <c r="O414" s="70">
        <v>1.3</v>
      </c>
    </row>
    <row r="415" spans="1:15" x14ac:dyDescent="0.3">
      <c r="A415" s="12">
        <v>44341</v>
      </c>
      <c r="B415" s="72" t="s">
        <v>114</v>
      </c>
      <c r="C415" s="72" t="s">
        <v>10</v>
      </c>
      <c r="D415" s="72"/>
      <c r="E415" s="12">
        <v>44699</v>
      </c>
      <c r="F415" s="72">
        <v>4000</v>
      </c>
      <c r="G415" s="72">
        <v>9034</v>
      </c>
      <c r="H415" s="70">
        <v>7620</v>
      </c>
      <c r="I415" s="70">
        <v>1414</v>
      </c>
      <c r="J415" s="70">
        <v>3614</v>
      </c>
      <c r="K415" s="70">
        <v>100.63460000000001</v>
      </c>
      <c r="L415" s="70">
        <v>100.63504</v>
      </c>
      <c r="M415" s="70">
        <v>-0.6381</v>
      </c>
      <c r="N415" s="70">
        <v>386</v>
      </c>
      <c r="O415" s="70">
        <v>2.4997232982844495</v>
      </c>
    </row>
    <row r="416" spans="1:15" x14ac:dyDescent="0.3">
      <c r="A416" s="12">
        <v>44342</v>
      </c>
      <c r="B416" s="72" t="s">
        <v>108</v>
      </c>
      <c r="C416" s="72" t="s">
        <v>1</v>
      </c>
      <c r="D416" s="72">
        <v>0</v>
      </c>
      <c r="E416" s="12">
        <v>49810</v>
      </c>
      <c r="F416" s="72">
        <v>2500</v>
      </c>
      <c r="G416" s="72">
        <v>1830</v>
      </c>
      <c r="H416" s="70">
        <v>245</v>
      </c>
      <c r="I416" s="70">
        <v>1585</v>
      </c>
      <c r="J416" s="70">
        <v>1730</v>
      </c>
      <c r="K416" s="70">
        <v>98.42</v>
      </c>
      <c r="L416" s="70">
        <v>98.43</v>
      </c>
      <c r="M416" s="70">
        <v>0.11</v>
      </c>
      <c r="N416" s="70">
        <v>770</v>
      </c>
      <c r="O416" s="70">
        <v>1.1000000000000001</v>
      </c>
    </row>
    <row r="417" spans="1:15" x14ac:dyDescent="0.3">
      <c r="A417" s="12">
        <v>44348</v>
      </c>
      <c r="B417" s="72" t="s">
        <v>13</v>
      </c>
      <c r="C417" s="72" t="s">
        <v>8</v>
      </c>
      <c r="D417" s="72">
        <v>5.0000000000000001E-3</v>
      </c>
      <c r="E417" s="12">
        <v>47588</v>
      </c>
      <c r="F417" s="72">
        <v>400</v>
      </c>
      <c r="G417" s="72">
        <v>670</v>
      </c>
      <c r="H417" s="70">
        <v>360</v>
      </c>
      <c r="I417" s="70">
        <v>310</v>
      </c>
      <c r="J417" s="70">
        <v>355</v>
      </c>
      <c r="K417" s="70">
        <v>121.08</v>
      </c>
      <c r="L417" s="70">
        <v>121.1</v>
      </c>
      <c r="M417" s="70">
        <v>-1.69</v>
      </c>
      <c r="N417" s="70">
        <v>45</v>
      </c>
      <c r="O417" s="70">
        <v>1.9</v>
      </c>
    </row>
    <row r="418" spans="1:15" x14ac:dyDescent="0.3">
      <c r="A418" s="12">
        <v>44348</v>
      </c>
      <c r="B418" s="72" t="s">
        <v>106</v>
      </c>
      <c r="C418" s="72" t="s">
        <v>8</v>
      </c>
      <c r="D418" s="72">
        <v>1E-3</v>
      </c>
      <c r="E418" s="12">
        <v>12159</v>
      </c>
      <c r="F418" s="72">
        <v>400</v>
      </c>
      <c r="G418" s="72">
        <v>408</v>
      </c>
      <c r="H418" s="70">
        <v>258</v>
      </c>
      <c r="I418" s="70">
        <v>150</v>
      </c>
      <c r="J418" s="70">
        <v>310</v>
      </c>
      <c r="K418" s="70">
        <v>121.04</v>
      </c>
      <c r="L418" s="70">
        <v>121.09</v>
      </c>
      <c r="M418" s="70">
        <v>-1.51</v>
      </c>
      <c r="N418" s="70">
        <v>90</v>
      </c>
      <c r="O418" s="70">
        <v>1.3</v>
      </c>
    </row>
    <row r="419" spans="1:15" x14ac:dyDescent="0.3">
      <c r="A419" s="12">
        <v>44349</v>
      </c>
      <c r="B419" s="72" t="s">
        <v>103</v>
      </c>
      <c r="C419" s="72" t="s">
        <v>6</v>
      </c>
      <c r="D419" s="72">
        <v>0</v>
      </c>
      <c r="E419" s="12">
        <v>46122</v>
      </c>
      <c r="F419" s="72">
        <v>4000</v>
      </c>
      <c r="G419" s="72">
        <v>4015</v>
      </c>
      <c r="H419" s="70">
        <v>1204</v>
      </c>
      <c r="I419" s="70">
        <v>2811</v>
      </c>
      <c r="J419" s="70">
        <v>3316.9</v>
      </c>
      <c r="K419" s="70">
        <v>102.81</v>
      </c>
      <c r="L419" s="70">
        <v>102.82</v>
      </c>
      <c r="M419" s="70">
        <v>-0.56999999999999995</v>
      </c>
      <c r="N419" s="70">
        <v>683.1</v>
      </c>
      <c r="O419" s="70">
        <v>1.2</v>
      </c>
    </row>
    <row r="420" spans="1:15" x14ac:dyDescent="0.3">
      <c r="A420" s="12">
        <v>44354</v>
      </c>
      <c r="B420" s="72" t="s">
        <v>95</v>
      </c>
      <c r="C420" s="72" t="s">
        <v>10</v>
      </c>
      <c r="D420" s="72"/>
      <c r="E420" s="12">
        <v>44468</v>
      </c>
      <c r="F420" s="72">
        <v>3000</v>
      </c>
      <c r="G420" s="72">
        <v>6413</v>
      </c>
      <c r="H420" s="70">
        <v>4912</v>
      </c>
      <c r="I420" s="70">
        <v>1501</v>
      </c>
      <c r="J420" s="70">
        <v>2773</v>
      </c>
      <c r="K420" s="70">
        <v>100.1996</v>
      </c>
      <c r="L420" s="70">
        <v>100.2008</v>
      </c>
      <c r="M420" s="70">
        <v>-0.64410000000000001</v>
      </c>
      <c r="N420" s="70">
        <v>227</v>
      </c>
      <c r="O420" s="70">
        <v>2.2999999999999998</v>
      </c>
    </row>
    <row r="421" spans="1:15" x14ac:dyDescent="0.3">
      <c r="A421" s="12">
        <v>44354</v>
      </c>
      <c r="B421" s="72" t="s">
        <v>109</v>
      </c>
      <c r="C421" s="72" t="s">
        <v>10</v>
      </c>
      <c r="D421" s="72"/>
      <c r="E421" s="12">
        <v>44643</v>
      </c>
      <c r="F421" s="72">
        <v>3000</v>
      </c>
      <c r="G421" s="72">
        <v>8263</v>
      </c>
      <c r="H421" s="70">
        <v>6612</v>
      </c>
      <c r="I421" s="70">
        <v>1651</v>
      </c>
      <c r="J421" s="70">
        <v>2813</v>
      </c>
      <c r="K421" s="70">
        <v>100.5168</v>
      </c>
      <c r="L421" s="70">
        <v>100.51690000000001</v>
      </c>
      <c r="M421" s="70">
        <v>-0.64500000000000002</v>
      </c>
      <c r="N421" s="70">
        <v>187</v>
      </c>
      <c r="O421" s="70">
        <v>2.9</v>
      </c>
    </row>
    <row r="422" spans="1:15" x14ac:dyDescent="0.3">
      <c r="A422" s="12">
        <v>44355</v>
      </c>
      <c r="B422" s="72" t="s">
        <v>111</v>
      </c>
      <c r="C422" s="72" t="s">
        <v>1</v>
      </c>
      <c r="D422" s="72">
        <v>0</v>
      </c>
      <c r="E422" s="12">
        <v>47072</v>
      </c>
      <c r="F422" s="72">
        <v>4000</v>
      </c>
      <c r="G422" s="72">
        <v>4057</v>
      </c>
      <c r="H422" s="70">
        <v>1048</v>
      </c>
      <c r="I422" s="70">
        <v>3009</v>
      </c>
      <c r="J422" s="70">
        <v>3259</v>
      </c>
      <c r="K422" s="70">
        <v>102.83</v>
      </c>
      <c r="L422" s="70">
        <v>102.83</v>
      </c>
      <c r="M422" s="70">
        <v>-0.37</v>
      </c>
      <c r="N422" s="70">
        <v>741</v>
      </c>
      <c r="O422" s="70">
        <v>1.2</v>
      </c>
    </row>
    <row r="423" spans="1:15" x14ac:dyDescent="0.3">
      <c r="A423" s="12">
        <v>44356</v>
      </c>
      <c r="B423" s="72" t="s">
        <v>37</v>
      </c>
      <c r="C423" s="72" t="s">
        <v>1</v>
      </c>
      <c r="D423" s="72">
        <v>0</v>
      </c>
      <c r="E423" s="12">
        <v>55015</v>
      </c>
      <c r="F423" s="72">
        <v>1500</v>
      </c>
      <c r="G423" s="72">
        <v>1679</v>
      </c>
      <c r="H423" s="70">
        <v>599</v>
      </c>
      <c r="I423" s="70">
        <v>1080</v>
      </c>
      <c r="J423" s="70">
        <v>1260</v>
      </c>
      <c r="K423" s="70">
        <v>91.25</v>
      </c>
      <c r="L423" s="70">
        <v>91.28</v>
      </c>
      <c r="M423" s="70">
        <v>0.31</v>
      </c>
      <c r="N423" s="70">
        <v>240</v>
      </c>
      <c r="O423" s="70">
        <v>1.3</v>
      </c>
    </row>
    <row r="424" spans="1:15" x14ac:dyDescent="0.3">
      <c r="A424" s="65">
        <v>44361</v>
      </c>
      <c r="B424" s="65" t="s">
        <v>102</v>
      </c>
      <c r="C424" s="66" t="s">
        <v>10</v>
      </c>
      <c r="D424" s="67"/>
      <c r="E424" s="65">
        <v>44545</v>
      </c>
      <c r="F424" s="44">
        <v>4000</v>
      </c>
      <c r="G424" s="44">
        <v>6969</v>
      </c>
      <c r="H424" s="44">
        <v>5523</v>
      </c>
      <c r="I424" s="44">
        <v>1446</v>
      </c>
      <c r="J424" s="68">
        <v>3569</v>
      </c>
      <c r="K424" s="69" t="s">
        <v>115</v>
      </c>
      <c r="L424" s="69">
        <v>100.32584</v>
      </c>
      <c r="M424" s="69">
        <v>-0.64239999999999997</v>
      </c>
      <c r="N424" s="55">
        <v>431</v>
      </c>
      <c r="O424" s="48">
        <v>2</v>
      </c>
    </row>
    <row r="425" spans="1:15" x14ac:dyDescent="0.3">
      <c r="A425" s="65">
        <v>44362</v>
      </c>
      <c r="B425" s="65" t="s">
        <v>113</v>
      </c>
      <c r="C425" s="66" t="s">
        <v>4</v>
      </c>
      <c r="D425" s="67">
        <v>0</v>
      </c>
      <c r="E425" s="65">
        <v>45093</v>
      </c>
      <c r="F425" s="44">
        <v>5000</v>
      </c>
      <c r="G425" s="44">
        <v>4833</v>
      </c>
      <c r="H425" s="44">
        <v>2152</v>
      </c>
      <c r="I425" s="44">
        <v>2681</v>
      </c>
      <c r="J425" s="68">
        <v>4068</v>
      </c>
      <c r="K425" s="69" t="s">
        <v>116</v>
      </c>
      <c r="L425" s="69">
        <v>101.373</v>
      </c>
      <c r="M425" s="69">
        <v>-0.68</v>
      </c>
      <c r="N425" s="55">
        <v>932</v>
      </c>
      <c r="O425" s="48">
        <v>1.2</v>
      </c>
    </row>
    <row r="426" spans="1:15" x14ac:dyDescent="0.3">
      <c r="A426" s="65">
        <v>44363</v>
      </c>
      <c r="B426" s="65" t="s">
        <v>117</v>
      </c>
      <c r="C426" s="66" t="s">
        <v>1</v>
      </c>
      <c r="D426" s="67">
        <v>0</v>
      </c>
      <c r="E426" s="65">
        <v>48075</v>
      </c>
      <c r="F426" s="44">
        <v>5000</v>
      </c>
      <c r="G426" s="44">
        <v>5423</v>
      </c>
      <c r="H426" s="44">
        <v>1412</v>
      </c>
      <c r="I426" s="44">
        <v>4011</v>
      </c>
      <c r="J426" s="68">
        <v>4084.9</v>
      </c>
      <c r="K426" s="69">
        <v>101.98</v>
      </c>
      <c r="L426" s="69">
        <v>101.99</v>
      </c>
      <c r="M426" s="69">
        <v>-0.19</v>
      </c>
      <c r="N426" s="55">
        <v>915.1</v>
      </c>
      <c r="O426" s="48">
        <v>1.3</v>
      </c>
    </row>
    <row r="427" spans="1:15" x14ac:dyDescent="0.3">
      <c r="A427" s="65">
        <v>44368</v>
      </c>
      <c r="B427" s="65" t="s">
        <v>100</v>
      </c>
      <c r="C427" s="66" t="s">
        <v>10</v>
      </c>
      <c r="D427" s="67"/>
      <c r="E427" s="65">
        <v>44524</v>
      </c>
      <c r="F427" s="44">
        <v>3000</v>
      </c>
      <c r="G427" s="44">
        <v>4132</v>
      </c>
      <c r="H427" s="44">
        <v>3316</v>
      </c>
      <c r="I427" s="44">
        <v>816</v>
      </c>
      <c r="J427" s="68">
        <v>2672</v>
      </c>
      <c r="K427" s="69">
        <v>100.2732</v>
      </c>
      <c r="L427" s="69">
        <v>100.27535</v>
      </c>
      <c r="M427" s="69">
        <v>-0.64190000000000003</v>
      </c>
      <c r="N427" s="55">
        <v>328</v>
      </c>
      <c r="O427" s="48">
        <v>1.5</v>
      </c>
    </row>
    <row r="428" spans="1:15" x14ac:dyDescent="0.3">
      <c r="A428" s="65">
        <v>44368</v>
      </c>
      <c r="B428" s="65" t="s">
        <v>114</v>
      </c>
      <c r="C428" s="66" t="s">
        <v>10</v>
      </c>
      <c r="D428" s="67"/>
      <c r="E428" s="65">
        <v>44699</v>
      </c>
      <c r="F428" s="44">
        <v>3000</v>
      </c>
      <c r="G428" s="44">
        <v>4362</v>
      </c>
      <c r="H428" s="44">
        <v>3250</v>
      </c>
      <c r="I428" s="44">
        <v>1112</v>
      </c>
      <c r="J428" s="68">
        <v>2602</v>
      </c>
      <c r="K428" s="69">
        <v>100.5913</v>
      </c>
      <c r="L428" s="69">
        <v>100.59289</v>
      </c>
      <c r="M428" s="69">
        <v>-0.64490000000000003</v>
      </c>
      <c r="N428" s="55">
        <v>398</v>
      </c>
      <c r="O428" s="48">
        <v>1.7</v>
      </c>
    </row>
    <row r="429" spans="1:15" x14ac:dyDescent="0.3">
      <c r="A429" s="65">
        <v>44370</v>
      </c>
      <c r="B429" s="65" t="s">
        <v>108</v>
      </c>
      <c r="C429" s="66" t="s">
        <v>1</v>
      </c>
      <c r="D429" s="67">
        <v>0</v>
      </c>
      <c r="E429" s="65">
        <v>49810</v>
      </c>
      <c r="F429" s="44">
        <v>2500</v>
      </c>
      <c r="G429" s="44">
        <v>2563</v>
      </c>
      <c r="H429" s="44">
        <v>606</v>
      </c>
      <c r="I429" s="44">
        <v>1957</v>
      </c>
      <c r="J429" s="68">
        <v>2063.15</v>
      </c>
      <c r="K429" s="69">
        <v>98.73</v>
      </c>
      <c r="L429" s="69">
        <v>98.75</v>
      </c>
      <c r="M429" s="69">
        <v>0.08</v>
      </c>
      <c r="N429" s="55">
        <v>436.85</v>
      </c>
      <c r="O429" s="48">
        <v>1.2</v>
      </c>
    </row>
    <row r="430" spans="1:15" x14ac:dyDescent="0.3">
      <c r="A430" s="65">
        <v>44375</v>
      </c>
      <c r="B430" s="65" t="s">
        <v>118</v>
      </c>
      <c r="C430" s="66" t="s">
        <v>10</v>
      </c>
      <c r="D430" s="67"/>
      <c r="E430" s="65">
        <v>44734</v>
      </c>
      <c r="F430" s="44">
        <v>4000</v>
      </c>
      <c r="G430" s="44">
        <v>8061</v>
      </c>
      <c r="H430" s="44">
        <v>6960</v>
      </c>
      <c r="I430" s="44">
        <v>1101</v>
      </c>
      <c r="J430" s="68">
        <v>3521</v>
      </c>
      <c r="K430" s="69">
        <v>100.63030000000001</v>
      </c>
      <c r="L430" s="69">
        <v>100.63291</v>
      </c>
      <c r="M430" s="69">
        <v>-0.63419999999999999</v>
      </c>
      <c r="N430" s="55">
        <v>479</v>
      </c>
      <c r="O430" s="48">
        <v>2.2999999999999998</v>
      </c>
    </row>
    <row r="431" spans="1:15" x14ac:dyDescent="0.3">
      <c r="A431" s="65">
        <v>44382</v>
      </c>
      <c r="B431" s="65" t="s">
        <v>96</v>
      </c>
      <c r="C431" s="66" t="s">
        <v>10</v>
      </c>
      <c r="D431" s="67"/>
      <c r="E431" s="65">
        <v>44496</v>
      </c>
      <c r="F431" s="44">
        <v>3000</v>
      </c>
      <c r="G431" s="44">
        <v>8126</v>
      </c>
      <c r="H431" s="44">
        <v>6735</v>
      </c>
      <c r="I431" s="44">
        <v>1391</v>
      </c>
      <c r="J431" s="68">
        <v>2716</v>
      </c>
      <c r="K431" s="69">
        <v>100.19929999999999</v>
      </c>
      <c r="L431" s="69">
        <v>100.19944</v>
      </c>
      <c r="M431" s="69">
        <v>-0.63980000000000004</v>
      </c>
      <c r="N431" s="55">
        <v>284</v>
      </c>
      <c r="O431" s="48">
        <v>3</v>
      </c>
    </row>
    <row r="432" spans="1:15" x14ac:dyDescent="0.3">
      <c r="A432" s="65">
        <v>44382</v>
      </c>
      <c r="B432" s="65" t="s">
        <v>110</v>
      </c>
      <c r="C432" s="66" t="s">
        <v>10</v>
      </c>
      <c r="D432" s="67"/>
      <c r="E432" s="65">
        <v>44672</v>
      </c>
      <c r="F432" s="44">
        <v>3000</v>
      </c>
      <c r="G432" s="44">
        <v>11048</v>
      </c>
      <c r="H432" s="44">
        <v>9863</v>
      </c>
      <c r="I432" s="44">
        <v>1185</v>
      </c>
      <c r="J432" s="68">
        <v>2535</v>
      </c>
      <c r="K432" s="69">
        <v>100.51519999999999</v>
      </c>
      <c r="L432" s="69">
        <v>100.51519999999999</v>
      </c>
      <c r="M432" s="69">
        <v>-0.64070000000000005</v>
      </c>
      <c r="N432" s="55">
        <v>465</v>
      </c>
      <c r="O432" s="48">
        <v>4.4000000000000004</v>
      </c>
    </row>
    <row r="433" spans="1:15" x14ac:dyDescent="0.3">
      <c r="A433" s="65">
        <v>44383</v>
      </c>
      <c r="B433" s="65" t="s">
        <v>106</v>
      </c>
      <c r="C433" s="66" t="s">
        <v>8</v>
      </c>
      <c r="D433" s="67">
        <v>1E-3</v>
      </c>
      <c r="E433" s="65">
        <v>12159</v>
      </c>
      <c r="F433" s="44">
        <v>400</v>
      </c>
      <c r="G433" s="44">
        <v>485</v>
      </c>
      <c r="H433" s="44">
        <v>235</v>
      </c>
      <c r="I433" s="44">
        <v>250</v>
      </c>
      <c r="J433" s="68">
        <v>310</v>
      </c>
      <c r="K433" s="69">
        <v>121.94</v>
      </c>
      <c r="L433" s="69">
        <v>121.96</v>
      </c>
      <c r="M433" s="69">
        <v>-1.58</v>
      </c>
      <c r="N433" s="55">
        <v>90</v>
      </c>
      <c r="O433" s="48">
        <v>1.6</v>
      </c>
    </row>
    <row r="434" spans="1:15" x14ac:dyDescent="0.3">
      <c r="A434" s="65">
        <v>44383</v>
      </c>
      <c r="B434" s="65" t="s">
        <v>16</v>
      </c>
      <c r="C434" s="66" t="s">
        <v>8</v>
      </c>
      <c r="D434" s="67">
        <v>1E-3</v>
      </c>
      <c r="E434" s="65">
        <v>16907</v>
      </c>
      <c r="F434" s="44">
        <v>200</v>
      </c>
      <c r="G434" s="44">
        <v>425</v>
      </c>
      <c r="H434" s="44">
        <v>285</v>
      </c>
      <c r="I434" s="44">
        <v>140</v>
      </c>
      <c r="J434" s="68">
        <v>165</v>
      </c>
      <c r="K434" s="69">
        <v>144.02000000000001</v>
      </c>
      <c r="L434" s="69">
        <v>144.03</v>
      </c>
      <c r="M434" s="69">
        <v>-1.38</v>
      </c>
      <c r="N434" s="55">
        <v>35</v>
      </c>
      <c r="O434" s="48">
        <v>2.6</v>
      </c>
    </row>
    <row r="435" spans="1:15" x14ac:dyDescent="0.3">
      <c r="A435" s="65">
        <v>44384</v>
      </c>
      <c r="B435" s="65" t="s">
        <v>119</v>
      </c>
      <c r="C435" s="66" t="s">
        <v>6</v>
      </c>
      <c r="D435" s="67">
        <v>0</v>
      </c>
      <c r="E435" s="65">
        <v>46304</v>
      </c>
      <c r="F435" s="44">
        <v>5000</v>
      </c>
      <c r="G435" s="44">
        <v>4319</v>
      </c>
      <c r="H435" s="44">
        <v>1280</v>
      </c>
      <c r="I435" s="44">
        <v>3039</v>
      </c>
      <c r="J435" s="68">
        <v>3949</v>
      </c>
      <c r="K435" s="69">
        <v>103.15</v>
      </c>
      <c r="L435" s="69">
        <v>103.15</v>
      </c>
      <c r="M435" s="69">
        <v>-0.59</v>
      </c>
      <c r="N435" s="55">
        <v>1051</v>
      </c>
      <c r="O435" s="48">
        <v>1.1000000000000001</v>
      </c>
    </row>
    <row r="436" spans="1:15" x14ac:dyDescent="0.3">
      <c r="A436" s="65">
        <v>44389</v>
      </c>
      <c r="B436" s="65" t="s">
        <v>104</v>
      </c>
      <c r="C436" s="66" t="s">
        <v>10</v>
      </c>
      <c r="D436" s="67"/>
      <c r="E436" s="65">
        <v>44580</v>
      </c>
      <c r="F436" s="44">
        <v>4000</v>
      </c>
      <c r="G436" s="44">
        <v>8801</v>
      </c>
      <c r="H436" s="44">
        <v>6810</v>
      </c>
      <c r="I436" s="44">
        <v>1991</v>
      </c>
      <c r="J436" s="68">
        <v>3466</v>
      </c>
      <c r="K436" s="69">
        <v>100.346</v>
      </c>
      <c r="L436" s="69">
        <v>100.34743</v>
      </c>
      <c r="M436" s="69">
        <v>-0.65949999999999998</v>
      </c>
      <c r="N436" s="55">
        <v>534</v>
      </c>
      <c r="O436" s="48">
        <v>2.5</v>
      </c>
    </row>
    <row r="437" spans="1:15" x14ac:dyDescent="0.3">
      <c r="A437" s="65">
        <v>44390</v>
      </c>
      <c r="B437" s="65" t="s">
        <v>113</v>
      </c>
      <c r="C437" s="66" t="s">
        <v>4</v>
      </c>
      <c r="D437" s="67">
        <v>0</v>
      </c>
      <c r="E437" s="65">
        <v>45093</v>
      </c>
      <c r="F437" s="44">
        <v>5000</v>
      </c>
      <c r="G437" s="44">
        <v>4727</v>
      </c>
      <c r="H437" s="44">
        <v>2035</v>
      </c>
      <c r="I437" s="44">
        <v>2692</v>
      </c>
      <c r="J437" s="68">
        <v>3999</v>
      </c>
      <c r="K437" s="69">
        <v>100.30500000000001</v>
      </c>
      <c r="L437" s="69">
        <v>100.30800000000001</v>
      </c>
      <c r="M437" s="69">
        <v>-0.67</v>
      </c>
      <c r="N437" s="55">
        <v>1001</v>
      </c>
      <c r="O437" s="48">
        <v>1.2</v>
      </c>
    </row>
    <row r="438" spans="1:15" x14ac:dyDescent="0.3">
      <c r="A438" s="65">
        <v>44391</v>
      </c>
      <c r="B438" s="65" t="s">
        <v>117</v>
      </c>
      <c r="C438" s="66" t="s">
        <v>1</v>
      </c>
      <c r="D438" s="67">
        <v>0</v>
      </c>
      <c r="E438" s="65">
        <v>48075</v>
      </c>
      <c r="F438" s="44">
        <v>4000</v>
      </c>
      <c r="G438" s="44">
        <v>4810</v>
      </c>
      <c r="H438" s="44">
        <v>945</v>
      </c>
      <c r="I438" s="44">
        <v>3865</v>
      </c>
      <c r="J438" s="68">
        <v>3392</v>
      </c>
      <c r="K438" s="69">
        <v>103.02</v>
      </c>
      <c r="L438" s="69">
        <v>103.03</v>
      </c>
      <c r="M438" s="69">
        <v>-0.3</v>
      </c>
      <c r="N438" s="55">
        <v>608</v>
      </c>
      <c r="O438" s="48">
        <v>1.4</v>
      </c>
    </row>
    <row r="439" spans="1:15" x14ac:dyDescent="0.3">
      <c r="A439" s="65">
        <v>44396</v>
      </c>
      <c r="B439" s="65" t="s">
        <v>102</v>
      </c>
      <c r="C439" s="66" t="s">
        <v>10</v>
      </c>
      <c r="D439" s="67"/>
      <c r="E439" s="65">
        <v>44545</v>
      </c>
      <c r="F439" s="44">
        <v>2500</v>
      </c>
      <c r="G439" s="44">
        <v>2314</v>
      </c>
      <c r="H439" s="44">
        <v>1275</v>
      </c>
      <c r="I439" s="44">
        <v>1039</v>
      </c>
      <c r="J439" s="68">
        <v>2114</v>
      </c>
      <c r="K439" s="69">
        <v>100.262</v>
      </c>
      <c r="L439" s="69">
        <v>100.26442</v>
      </c>
      <c r="M439" s="69">
        <v>-0.64590000000000003</v>
      </c>
      <c r="N439" s="55">
        <v>386</v>
      </c>
      <c r="O439" s="48">
        <v>1.1000000000000001</v>
      </c>
    </row>
    <row r="440" spans="1:15" x14ac:dyDescent="0.3">
      <c r="A440" s="65">
        <v>44396</v>
      </c>
      <c r="B440" s="65" t="s">
        <v>118</v>
      </c>
      <c r="C440" s="66" t="s">
        <v>10</v>
      </c>
      <c r="D440" s="67"/>
      <c r="E440" s="65">
        <v>44734</v>
      </c>
      <c r="F440" s="44">
        <v>3500</v>
      </c>
      <c r="G440" s="44">
        <v>5891</v>
      </c>
      <c r="H440" s="44">
        <v>3855</v>
      </c>
      <c r="I440" s="44">
        <v>2036</v>
      </c>
      <c r="J440" s="68">
        <v>3431</v>
      </c>
      <c r="K440" s="69">
        <v>100.61199999999999</v>
      </c>
      <c r="L440" s="69">
        <v>100.61265</v>
      </c>
      <c r="M440" s="69">
        <v>-0.65239999999999998</v>
      </c>
      <c r="N440" s="55">
        <v>69</v>
      </c>
      <c r="O440" s="48">
        <v>1.7</v>
      </c>
    </row>
    <row r="441" spans="1:15" x14ac:dyDescent="0.3">
      <c r="A441" s="65">
        <v>44397</v>
      </c>
      <c r="B441" s="65" t="s">
        <v>111</v>
      </c>
      <c r="C441" s="66" t="s">
        <v>1</v>
      </c>
      <c r="D441" s="67">
        <v>0</v>
      </c>
      <c r="E441" s="65">
        <v>47072</v>
      </c>
      <c r="F441" s="44">
        <v>4000</v>
      </c>
      <c r="G441" s="44">
        <v>5263</v>
      </c>
      <c r="H441" s="44">
        <v>1758</v>
      </c>
      <c r="I441" s="44">
        <v>3505</v>
      </c>
      <c r="J441" s="68">
        <v>3349</v>
      </c>
      <c r="K441" s="69">
        <v>104.33</v>
      </c>
      <c r="L441" s="69">
        <v>104.35</v>
      </c>
      <c r="M441" s="69">
        <v>-0.57999999999999996</v>
      </c>
      <c r="N441" s="55">
        <v>651</v>
      </c>
      <c r="O441" s="48">
        <v>1.6</v>
      </c>
    </row>
    <row r="442" spans="1:15" x14ac:dyDescent="0.3">
      <c r="A442" s="65">
        <v>44398</v>
      </c>
      <c r="B442" s="65" t="s">
        <v>2</v>
      </c>
      <c r="C442" s="66" t="s">
        <v>1</v>
      </c>
      <c r="D442" s="67">
        <v>1.2500000000000001E-2</v>
      </c>
      <c r="E442" s="65">
        <v>54285</v>
      </c>
      <c r="F442" s="44">
        <v>1500</v>
      </c>
      <c r="G442" s="44">
        <v>1658</v>
      </c>
      <c r="H442" s="44">
        <v>335</v>
      </c>
      <c r="I442" s="44">
        <v>1323</v>
      </c>
      <c r="J442" s="68">
        <v>1229.55</v>
      </c>
      <c r="K442" s="69">
        <v>132.74</v>
      </c>
      <c r="L442" s="69">
        <v>132.74</v>
      </c>
      <c r="M442" s="69">
        <v>0.03</v>
      </c>
      <c r="N442" s="55">
        <v>270.45</v>
      </c>
      <c r="O442" s="48">
        <v>1.3</v>
      </c>
    </row>
    <row r="443" spans="1:15" x14ac:dyDescent="0.3">
      <c r="A443" s="65">
        <v>44403</v>
      </c>
      <c r="B443" s="65" t="s">
        <v>120</v>
      </c>
      <c r="C443" s="66" t="s">
        <v>10</v>
      </c>
      <c r="D443" s="67"/>
      <c r="E443" s="65">
        <v>44762</v>
      </c>
      <c r="F443" s="44">
        <v>4000</v>
      </c>
      <c r="G443" s="44">
        <v>5472</v>
      </c>
      <c r="H443" s="44">
        <v>3695</v>
      </c>
      <c r="I443" s="44">
        <v>1777</v>
      </c>
      <c r="J443" s="68">
        <v>3587</v>
      </c>
      <c r="K443" s="69">
        <v>100.65</v>
      </c>
      <c r="L443" s="69">
        <v>100.65340999999999</v>
      </c>
      <c r="M443" s="69">
        <v>-0.65459999999999996</v>
      </c>
      <c r="N443" s="55">
        <v>413</v>
      </c>
      <c r="O443" s="48">
        <v>1.5</v>
      </c>
    </row>
    <row r="444" spans="1:15" x14ac:dyDescent="0.3">
      <c r="A444" s="65">
        <v>44405</v>
      </c>
      <c r="B444" s="65" t="s">
        <v>108</v>
      </c>
      <c r="C444" s="66" t="s">
        <v>1</v>
      </c>
      <c r="D444" s="67">
        <v>0</v>
      </c>
      <c r="E444" s="65">
        <v>49810</v>
      </c>
      <c r="F444" s="44">
        <v>2500</v>
      </c>
      <c r="G444" s="44">
        <v>1990</v>
      </c>
      <c r="H444" s="44">
        <v>480</v>
      </c>
      <c r="I444" s="44">
        <v>1510</v>
      </c>
      <c r="J444" s="68">
        <v>1790</v>
      </c>
      <c r="K444" s="69">
        <v>102.65</v>
      </c>
      <c r="L444" s="69">
        <v>102.69</v>
      </c>
      <c r="M444" s="69">
        <v>-0.18</v>
      </c>
      <c r="N444" s="55">
        <v>710</v>
      </c>
      <c r="O444" s="48">
        <v>1.1000000000000001</v>
      </c>
    </row>
    <row r="445" spans="1:15" x14ac:dyDescent="0.3">
      <c r="A445" s="65">
        <v>44410</v>
      </c>
      <c r="B445" s="65" t="s">
        <v>100</v>
      </c>
      <c r="C445" s="66" t="s">
        <v>10</v>
      </c>
      <c r="D445" s="67"/>
      <c r="E445" s="65">
        <v>44524</v>
      </c>
      <c r="F445" s="44">
        <v>3000</v>
      </c>
      <c r="G445" s="44">
        <v>2479</v>
      </c>
      <c r="H445" s="44">
        <v>1367</v>
      </c>
      <c r="I445" s="44">
        <v>1112</v>
      </c>
      <c r="J445" s="68">
        <v>2084</v>
      </c>
      <c r="K445" s="69">
        <v>100.203</v>
      </c>
      <c r="L445" s="69">
        <v>100.20480999999999</v>
      </c>
      <c r="M445" s="69">
        <v>-0.65700000000000003</v>
      </c>
      <c r="N445" s="55">
        <v>916</v>
      </c>
      <c r="O445" s="48">
        <v>1.2</v>
      </c>
    </row>
    <row r="446" spans="1:15" x14ac:dyDescent="0.3">
      <c r="A446" s="65">
        <v>44410</v>
      </c>
      <c r="B446" s="65" t="s">
        <v>114</v>
      </c>
      <c r="C446" s="66" t="s">
        <v>10</v>
      </c>
      <c r="D446" s="67"/>
      <c r="E446" s="65">
        <v>44699</v>
      </c>
      <c r="F446" s="44">
        <v>3000</v>
      </c>
      <c r="G446" s="44">
        <v>4178</v>
      </c>
      <c r="H446" s="44">
        <v>2852</v>
      </c>
      <c r="I446" s="44">
        <v>1326</v>
      </c>
      <c r="J446" s="68">
        <v>2768</v>
      </c>
      <c r="K446" s="69">
        <v>100.52249999999999</v>
      </c>
      <c r="L446" s="69">
        <v>100.52557</v>
      </c>
      <c r="M446" s="69">
        <v>-0.65580000000000005</v>
      </c>
      <c r="N446" s="55">
        <v>232</v>
      </c>
      <c r="O446" s="48">
        <v>1.5</v>
      </c>
    </row>
    <row r="447" spans="1:15" x14ac:dyDescent="0.3">
      <c r="A447" s="65">
        <v>44412</v>
      </c>
      <c r="B447" s="65" t="s">
        <v>119</v>
      </c>
      <c r="C447" s="66" t="s">
        <v>6</v>
      </c>
      <c r="D447" s="67">
        <v>0</v>
      </c>
      <c r="E447" s="65">
        <v>46304</v>
      </c>
      <c r="F447" s="44">
        <v>4000</v>
      </c>
      <c r="G447" s="44">
        <v>5273</v>
      </c>
      <c r="H447" s="44">
        <v>2360</v>
      </c>
      <c r="I447" s="44">
        <v>2913</v>
      </c>
      <c r="J447" s="68">
        <v>3273</v>
      </c>
      <c r="K447" s="69">
        <v>104.01</v>
      </c>
      <c r="L447" s="69">
        <v>104.01</v>
      </c>
      <c r="M447" s="69">
        <v>-0.76</v>
      </c>
      <c r="N447" s="55">
        <v>727</v>
      </c>
      <c r="O447" s="48">
        <v>1.6</v>
      </c>
    </row>
    <row r="448" spans="1:15" x14ac:dyDescent="0.3">
      <c r="A448" s="65">
        <v>44417</v>
      </c>
      <c r="B448" s="65" t="s">
        <v>107</v>
      </c>
      <c r="C448" s="66" t="s">
        <v>10</v>
      </c>
      <c r="D448" s="67"/>
      <c r="E448" s="65">
        <v>44615</v>
      </c>
      <c r="F448" s="44">
        <v>4000</v>
      </c>
      <c r="G448" s="44">
        <v>9804</v>
      </c>
      <c r="H448" s="44">
        <v>8393</v>
      </c>
      <c r="I448" s="44">
        <v>1411</v>
      </c>
      <c r="J448" s="68">
        <v>3695</v>
      </c>
      <c r="K448" s="69">
        <v>100.3614</v>
      </c>
      <c r="L448" s="69">
        <v>100.36169</v>
      </c>
      <c r="M448" s="69">
        <v>-0.66190000000000004</v>
      </c>
      <c r="N448" s="55">
        <v>305</v>
      </c>
      <c r="O448" s="48">
        <v>2.7</v>
      </c>
    </row>
    <row r="449" spans="1:15" x14ac:dyDescent="0.3">
      <c r="A449" s="65">
        <v>44419</v>
      </c>
      <c r="B449" s="65" t="s">
        <v>117</v>
      </c>
      <c r="C449" s="66" t="s">
        <v>1</v>
      </c>
      <c r="D449" s="67">
        <v>0</v>
      </c>
      <c r="E449" s="65">
        <v>48075</v>
      </c>
      <c r="F449" s="44">
        <v>4000</v>
      </c>
      <c r="G449" s="44">
        <v>4788</v>
      </c>
      <c r="H449" s="44">
        <v>1000</v>
      </c>
      <c r="I449" s="44">
        <v>3788</v>
      </c>
      <c r="J449" s="68">
        <v>3316</v>
      </c>
      <c r="K449" s="69">
        <v>104.55</v>
      </c>
      <c r="L449" s="69">
        <v>104.56</v>
      </c>
      <c r="M449" s="69">
        <v>-0.44</v>
      </c>
      <c r="N449" s="55">
        <v>684</v>
      </c>
      <c r="O449" s="48">
        <v>1.4</v>
      </c>
    </row>
    <row r="450" spans="1:15" x14ac:dyDescent="0.3">
      <c r="A450" s="49">
        <v>44424</v>
      </c>
      <c r="B450" s="49" t="s">
        <v>104</v>
      </c>
      <c r="C450" s="51" t="s">
        <v>10</v>
      </c>
      <c r="D450" s="52"/>
      <c r="E450" s="49">
        <v>44580</v>
      </c>
      <c r="F450" s="44">
        <v>3000</v>
      </c>
      <c r="G450" s="44">
        <v>8574</v>
      </c>
      <c r="H450" s="44">
        <v>7080</v>
      </c>
      <c r="I450" s="44">
        <v>1494</v>
      </c>
      <c r="J450" s="53">
        <v>2544</v>
      </c>
      <c r="K450" s="54">
        <v>100.28740000000001</v>
      </c>
      <c r="L450" s="54">
        <v>100.2886</v>
      </c>
      <c r="M450" s="54">
        <v>-0.67269999999999996</v>
      </c>
      <c r="N450" s="55">
        <v>456</v>
      </c>
      <c r="O450" s="48">
        <v>3.4</v>
      </c>
    </row>
    <row r="451" spans="1:15" x14ac:dyDescent="0.3">
      <c r="A451" s="49">
        <v>44424</v>
      </c>
      <c r="B451" s="49" t="s">
        <v>120</v>
      </c>
      <c r="C451" s="51" t="s">
        <v>10</v>
      </c>
      <c r="D451" s="52"/>
      <c r="E451" s="49">
        <v>44762</v>
      </c>
      <c r="F451" s="44">
        <v>3000</v>
      </c>
      <c r="G451" s="44">
        <v>6286</v>
      </c>
      <c r="H451" s="44">
        <v>4996</v>
      </c>
      <c r="I451" s="44">
        <v>1290</v>
      </c>
      <c r="J451" s="53">
        <v>2716</v>
      </c>
      <c r="K451" s="54">
        <v>100.6202</v>
      </c>
      <c r="L451" s="54">
        <v>100.62145</v>
      </c>
      <c r="M451" s="54">
        <v>-0.66169999999999995</v>
      </c>
      <c r="N451" s="55">
        <v>284</v>
      </c>
      <c r="O451" s="48">
        <v>2.2999999999999998</v>
      </c>
    </row>
    <row r="452" spans="1:15" x14ac:dyDescent="0.3">
      <c r="A452" s="49">
        <v>44425</v>
      </c>
      <c r="B452" s="49" t="s">
        <v>121</v>
      </c>
      <c r="C452" s="51" t="s">
        <v>4</v>
      </c>
      <c r="D452" s="52">
        <v>0</v>
      </c>
      <c r="E452" s="49">
        <v>45184</v>
      </c>
      <c r="F452" s="44">
        <v>6000</v>
      </c>
      <c r="G452" s="44">
        <v>6510</v>
      </c>
      <c r="H452" s="44">
        <v>2690</v>
      </c>
      <c r="I452" s="44">
        <v>3820</v>
      </c>
      <c r="J452" s="53">
        <v>4809.25</v>
      </c>
      <c r="K452" s="54">
        <v>101.56</v>
      </c>
      <c r="L452" s="54">
        <v>101.56399999999999</v>
      </c>
      <c r="M452" s="54">
        <v>-0.75</v>
      </c>
      <c r="N452" s="55">
        <v>1190.75</v>
      </c>
      <c r="O452" s="48">
        <v>1.4</v>
      </c>
    </row>
    <row r="453" spans="1:15" x14ac:dyDescent="0.3">
      <c r="A453" s="49">
        <v>44426</v>
      </c>
      <c r="B453" s="49" t="s">
        <v>37</v>
      </c>
      <c r="C453" s="51" t="s">
        <v>1</v>
      </c>
      <c r="D453" s="52">
        <v>0</v>
      </c>
      <c r="E453" s="49">
        <v>55015</v>
      </c>
      <c r="F453" s="44">
        <v>1000</v>
      </c>
      <c r="G453" s="44">
        <v>1626</v>
      </c>
      <c r="H453" s="44">
        <v>372</v>
      </c>
      <c r="I453" s="44">
        <v>1254</v>
      </c>
      <c r="J453" s="53">
        <v>826.7</v>
      </c>
      <c r="K453" s="54">
        <v>100.99</v>
      </c>
      <c r="L453" s="54">
        <v>101.04</v>
      </c>
      <c r="M453" s="54">
        <v>-0.04</v>
      </c>
      <c r="N453" s="55">
        <v>173.3</v>
      </c>
      <c r="O453" s="48">
        <v>2</v>
      </c>
    </row>
    <row r="454" spans="1:15" x14ac:dyDescent="0.3">
      <c r="A454" s="49">
        <v>44431</v>
      </c>
      <c r="B454" s="49" t="s">
        <v>122</v>
      </c>
      <c r="C454" s="51" t="s">
        <v>10</v>
      </c>
      <c r="D454" s="52"/>
      <c r="E454" s="49">
        <v>44797</v>
      </c>
      <c r="F454" s="44">
        <v>4000</v>
      </c>
      <c r="G454" s="44">
        <v>9820</v>
      </c>
      <c r="H454" s="44">
        <v>8150</v>
      </c>
      <c r="I454" s="44">
        <v>1670</v>
      </c>
      <c r="J454" s="53">
        <v>3045</v>
      </c>
      <c r="K454" s="54">
        <v>100.6703</v>
      </c>
      <c r="L454" s="54">
        <v>100.67372</v>
      </c>
      <c r="M454" s="54">
        <v>-0.66190000000000004</v>
      </c>
      <c r="N454" s="55">
        <v>955</v>
      </c>
      <c r="O454" s="48">
        <v>3.2</v>
      </c>
    </row>
    <row r="455" spans="1:15" x14ac:dyDescent="0.3">
      <c r="A455" s="49">
        <v>44432</v>
      </c>
      <c r="B455" s="49" t="s">
        <v>111</v>
      </c>
      <c r="C455" s="51" t="s">
        <v>1</v>
      </c>
      <c r="D455" s="52">
        <v>0</v>
      </c>
      <c r="E455" s="49">
        <v>47072</v>
      </c>
      <c r="F455" s="44">
        <v>3000</v>
      </c>
      <c r="G455" s="44">
        <v>3853</v>
      </c>
      <c r="H455" s="44">
        <v>1320</v>
      </c>
      <c r="I455" s="44">
        <v>2533</v>
      </c>
      <c r="J455" s="53">
        <v>2479.6999999999998</v>
      </c>
      <c r="K455" s="54">
        <v>104.84</v>
      </c>
      <c r="L455" s="54">
        <v>104.85</v>
      </c>
      <c r="M455" s="54">
        <v>-0.65</v>
      </c>
      <c r="N455" s="55">
        <v>520.29999999999995</v>
      </c>
      <c r="O455" s="48">
        <v>1.6</v>
      </c>
    </row>
    <row r="456" spans="1:15" x14ac:dyDescent="0.3">
      <c r="A456" s="49">
        <v>44440</v>
      </c>
      <c r="B456" s="49" t="s">
        <v>119</v>
      </c>
      <c r="C456" s="51" t="s">
        <v>6</v>
      </c>
      <c r="D456" s="52">
        <v>0</v>
      </c>
      <c r="E456" s="49">
        <v>46304</v>
      </c>
      <c r="F456" s="44">
        <v>4000</v>
      </c>
      <c r="G456" s="44">
        <v>5241</v>
      </c>
      <c r="H456" s="44">
        <v>2445</v>
      </c>
      <c r="I456" s="44">
        <v>2796</v>
      </c>
      <c r="J456" s="53">
        <v>3296.2</v>
      </c>
      <c r="K456" s="54">
        <v>103.57</v>
      </c>
      <c r="L456" s="54">
        <v>103.57</v>
      </c>
      <c r="M456" s="54">
        <v>-0.69</v>
      </c>
      <c r="N456" s="55">
        <v>703.8</v>
      </c>
      <c r="O456" s="48">
        <v>1.6</v>
      </c>
    </row>
    <row r="457" spans="1:15" x14ac:dyDescent="0.3">
      <c r="A457" s="56">
        <v>44440</v>
      </c>
      <c r="B457" s="56" t="s">
        <v>123</v>
      </c>
      <c r="C457" s="58" t="s">
        <v>1</v>
      </c>
      <c r="D457" s="59">
        <v>0</v>
      </c>
      <c r="E457" s="56">
        <v>55746</v>
      </c>
      <c r="F457" s="60">
        <v>5500</v>
      </c>
      <c r="G457" s="60"/>
      <c r="H457" s="60"/>
      <c r="I457" s="60"/>
      <c r="J457" s="61">
        <v>5000</v>
      </c>
      <c r="K457" s="62"/>
      <c r="L457" s="62">
        <v>95.203999999999994</v>
      </c>
      <c r="M457" s="62">
        <v>0.159</v>
      </c>
      <c r="N457" s="63">
        <v>500</v>
      </c>
      <c r="O457" s="64"/>
    </row>
    <row r="458" spans="1:15" x14ac:dyDescent="0.3">
      <c r="A458" s="49">
        <v>44445</v>
      </c>
      <c r="B458" s="49" t="s">
        <v>102</v>
      </c>
      <c r="C458" s="51" t="s">
        <v>10</v>
      </c>
      <c r="D458" s="52"/>
      <c r="E458" s="49">
        <v>44545</v>
      </c>
      <c r="F458" s="44">
        <v>3000</v>
      </c>
      <c r="G458" s="44">
        <v>3508</v>
      </c>
      <c r="H458" s="44">
        <v>2596</v>
      </c>
      <c r="I458" s="44">
        <v>912</v>
      </c>
      <c r="J458" s="53">
        <v>2558</v>
      </c>
      <c r="K458" s="54">
        <v>100.1781</v>
      </c>
      <c r="L458" s="54">
        <v>100.17977999999999</v>
      </c>
      <c r="M458" s="54">
        <v>-0.65920000000000001</v>
      </c>
      <c r="N458" s="55">
        <v>442</v>
      </c>
      <c r="O458" s="48">
        <v>1.4</v>
      </c>
    </row>
    <row r="459" spans="1:15" x14ac:dyDescent="0.3">
      <c r="A459" s="49">
        <v>44445</v>
      </c>
      <c r="B459" s="49" t="s">
        <v>118</v>
      </c>
      <c r="C459" s="51" t="s">
        <v>10</v>
      </c>
      <c r="D459" s="52"/>
      <c r="E459" s="49">
        <v>44734</v>
      </c>
      <c r="F459" s="44">
        <v>3000</v>
      </c>
      <c r="G459" s="44">
        <v>6275</v>
      </c>
      <c r="H459" s="44">
        <v>5285</v>
      </c>
      <c r="I459" s="44">
        <v>990</v>
      </c>
      <c r="J459" s="53">
        <v>2780</v>
      </c>
      <c r="K459" s="54">
        <v>100.5303</v>
      </c>
      <c r="L459" s="54">
        <v>100.53111</v>
      </c>
      <c r="M459" s="54">
        <v>-0.66269999999999996</v>
      </c>
      <c r="N459" s="55">
        <v>220</v>
      </c>
      <c r="O459" s="48">
        <v>2.2999999999999998</v>
      </c>
    </row>
    <row r="460" spans="1:15" x14ac:dyDescent="0.3">
      <c r="A460" s="49">
        <v>44446</v>
      </c>
      <c r="B460" s="49" t="s">
        <v>13</v>
      </c>
      <c r="C460" s="51" t="s">
        <v>8</v>
      </c>
      <c r="D460" s="52">
        <v>5.0000000000000001E-3</v>
      </c>
      <c r="E460" s="49">
        <v>47588</v>
      </c>
      <c r="F460" s="44">
        <v>600</v>
      </c>
      <c r="G460" s="44">
        <v>670</v>
      </c>
      <c r="H460" s="44">
        <v>255</v>
      </c>
      <c r="I460" s="44">
        <v>415</v>
      </c>
      <c r="J460" s="53">
        <v>490</v>
      </c>
      <c r="K460" s="54">
        <v>124.31</v>
      </c>
      <c r="L460" s="54">
        <v>124.34</v>
      </c>
      <c r="M460" s="54">
        <v>-2.06</v>
      </c>
      <c r="N460" s="55">
        <v>110</v>
      </c>
      <c r="O460" s="48">
        <v>1.4</v>
      </c>
    </row>
    <row r="461" spans="1:15" x14ac:dyDescent="0.3">
      <c r="A461" s="49">
        <v>44446</v>
      </c>
      <c r="B461" s="49" t="s">
        <v>16</v>
      </c>
      <c r="C461" s="51" t="s">
        <v>8</v>
      </c>
      <c r="D461" s="52">
        <v>1E-3</v>
      </c>
      <c r="E461" s="49">
        <v>16907</v>
      </c>
      <c r="F461" s="44">
        <v>100</v>
      </c>
      <c r="G461" s="44">
        <v>151</v>
      </c>
      <c r="H461" s="44">
        <v>99</v>
      </c>
      <c r="I461" s="44">
        <v>52</v>
      </c>
      <c r="J461" s="53">
        <v>66</v>
      </c>
      <c r="K461" s="54">
        <v>154.85</v>
      </c>
      <c r="L461" s="54">
        <v>154.88</v>
      </c>
      <c r="M461" s="54">
        <v>-1.68</v>
      </c>
      <c r="N461" s="55">
        <v>34</v>
      </c>
      <c r="O461" s="48">
        <v>2.2999999999999998</v>
      </c>
    </row>
    <row r="462" spans="1:15" x14ac:dyDescent="0.3">
      <c r="A462" s="49">
        <v>44447</v>
      </c>
      <c r="B462" s="49" t="s">
        <v>124</v>
      </c>
      <c r="C462" s="51" t="s">
        <v>94</v>
      </c>
      <c r="D462" s="52">
        <v>0</v>
      </c>
      <c r="E462" s="49">
        <v>48075</v>
      </c>
      <c r="F462" s="44">
        <v>3500</v>
      </c>
      <c r="G462" s="44">
        <v>3658</v>
      </c>
      <c r="H462" s="44">
        <v>1395</v>
      </c>
      <c r="I462" s="44">
        <v>2263</v>
      </c>
      <c r="J462" s="44">
        <v>3198</v>
      </c>
      <c r="K462" s="54">
        <v>103.78</v>
      </c>
      <c r="L462" s="54">
        <v>103.81</v>
      </c>
      <c r="M462" s="54">
        <v>-0.38</v>
      </c>
      <c r="N462" s="55">
        <v>302</v>
      </c>
      <c r="O462" s="48">
        <v>1.1000000000000001</v>
      </c>
    </row>
    <row r="463" spans="1:15" x14ac:dyDescent="0.3">
      <c r="A463" s="56">
        <v>44447</v>
      </c>
      <c r="B463" s="56" t="s">
        <v>117</v>
      </c>
      <c r="C463" s="58" t="s">
        <v>1</v>
      </c>
      <c r="D463" s="59">
        <v>0</v>
      </c>
      <c r="E463" s="56">
        <v>48075</v>
      </c>
      <c r="F463" s="60">
        <v>0</v>
      </c>
      <c r="G463" s="56"/>
      <c r="H463" s="56"/>
      <c r="I463" s="58"/>
      <c r="J463" s="59"/>
      <c r="K463" s="56"/>
      <c r="L463" s="57"/>
      <c r="M463" s="60"/>
      <c r="N463" s="55">
        <v>0</v>
      </c>
      <c r="O463" s="56"/>
    </row>
    <row r="464" spans="1:15" x14ac:dyDescent="0.3">
      <c r="A464" s="49">
        <v>44452</v>
      </c>
      <c r="B464" s="49" t="s">
        <v>109</v>
      </c>
      <c r="C464" s="51" t="s">
        <v>10</v>
      </c>
      <c r="D464" s="52"/>
      <c r="E464" s="49">
        <v>44643</v>
      </c>
      <c r="F464" s="44">
        <v>4000</v>
      </c>
      <c r="G464" s="44">
        <v>9442</v>
      </c>
      <c r="H464" s="44">
        <v>8085</v>
      </c>
      <c r="I464" s="44">
        <v>1357</v>
      </c>
      <c r="J464" s="53">
        <v>3867</v>
      </c>
      <c r="K464" s="54">
        <v>100.3561</v>
      </c>
      <c r="L464" s="54">
        <v>100.35623</v>
      </c>
      <c r="M464" s="54">
        <v>-0.67610000000000003</v>
      </c>
      <c r="N464" s="55">
        <v>133</v>
      </c>
      <c r="O464" s="48">
        <v>2.4</v>
      </c>
    </row>
    <row r="465" spans="1:15" x14ac:dyDescent="0.3">
      <c r="A465" s="49">
        <v>44453</v>
      </c>
      <c r="B465" s="49" t="s">
        <v>121</v>
      </c>
      <c r="C465" s="51" t="s">
        <v>4</v>
      </c>
      <c r="D465" s="52">
        <v>0</v>
      </c>
      <c r="E465" s="49">
        <v>45184</v>
      </c>
      <c r="F465" s="44">
        <v>5000</v>
      </c>
      <c r="G465" s="44">
        <v>4804</v>
      </c>
      <c r="H465" s="44">
        <v>1887</v>
      </c>
      <c r="I465" s="44">
        <v>2917</v>
      </c>
      <c r="J465" s="53">
        <v>3908.4</v>
      </c>
      <c r="K465" s="54">
        <v>101.41500000000001</v>
      </c>
      <c r="L465" s="54">
        <v>101.42</v>
      </c>
      <c r="M465" s="54">
        <v>-0.7</v>
      </c>
      <c r="N465" s="55">
        <v>1091.5999999999999</v>
      </c>
      <c r="O465" s="48">
        <v>1.2</v>
      </c>
    </row>
    <row r="466" spans="1:15" x14ac:dyDescent="0.3">
      <c r="A466" s="49">
        <v>44459</v>
      </c>
      <c r="B466" s="49" t="s">
        <v>107</v>
      </c>
      <c r="C466" s="51" t="s">
        <v>10</v>
      </c>
      <c r="D466" s="52"/>
      <c r="E466" s="49">
        <v>44615</v>
      </c>
      <c r="F466" s="44">
        <v>3000</v>
      </c>
      <c r="G466" s="44">
        <v>7577</v>
      </c>
      <c r="H466" s="44">
        <v>6291</v>
      </c>
      <c r="I466" s="44">
        <v>1286</v>
      </c>
      <c r="J466" s="53">
        <v>2986</v>
      </c>
      <c r="K466" s="54">
        <v>100.29349999999999</v>
      </c>
      <c r="L466" s="54">
        <v>100.29356</v>
      </c>
      <c r="M466" s="54">
        <v>-0.68420000000000003</v>
      </c>
      <c r="N466" s="55">
        <v>14</v>
      </c>
      <c r="O466" s="48">
        <v>2.5</v>
      </c>
    </row>
    <row r="467" spans="1:15" x14ac:dyDescent="0.3">
      <c r="A467" s="49">
        <v>44459</v>
      </c>
      <c r="B467" s="49" t="s">
        <v>122</v>
      </c>
      <c r="C467" s="51" t="s">
        <v>10</v>
      </c>
      <c r="D467" s="52"/>
      <c r="E467" s="49">
        <v>44797</v>
      </c>
      <c r="F467" s="44">
        <v>3000</v>
      </c>
      <c r="G467" s="44">
        <v>5698</v>
      </c>
      <c r="H467" s="44">
        <v>4795</v>
      </c>
      <c r="I467" s="44">
        <v>903</v>
      </c>
      <c r="J467" s="53">
        <v>2903</v>
      </c>
      <c r="K467" s="54">
        <v>100.6352</v>
      </c>
      <c r="L467" s="54">
        <v>100.63525</v>
      </c>
      <c r="M467" s="54">
        <v>-0.67630000000000001</v>
      </c>
      <c r="N467" s="55">
        <v>97</v>
      </c>
      <c r="O467" s="48">
        <v>2</v>
      </c>
    </row>
    <row r="468" spans="1:15" x14ac:dyDescent="0.3">
      <c r="A468" s="49">
        <v>44460</v>
      </c>
      <c r="B468" s="49" t="s">
        <v>111</v>
      </c>
      <c r="C468" s="51" t="s">
        <v>1</v>
      </c>
      <c r="D468" s="52">
        <v>0</v>
      </c>
      <c r="E468" s="49">
        <v>47072</v>
      </c>
      <c r="F468" s="44">
        <v>3000</v>
      </c>
      <c r="G468" s="44">
        <v>3851</v>
      </c>
      <c r="H468" s="44">
        <v>1577</v>
      </c>
      <c r="I468" s="44">
        <v>2274</v>
      </c>
      <c r="J468" s="53">
        <v>2469.1999999999998</v>
      </c>
      <c r="K468" s="54">
        <v>103.63</v>
      </c>
      <c r="L468" s="54">
        <v>103.63</v>
      </c>
      <c r="M468" s="54">
        <v>-0.5</v>
      </c>
      <c r="N468" s="55">
        <v>530.79999999999995</v>
      </c>
      <c r="O468" s="48">
        <v>1.6</v>
      </c>
    </row>
    <row r="469" spans="1:15" x14ac:dyDescent="0.3">
      <c r="A469" s="49">
        <v>44461</v>
      </c>
      <c r="B469" s="49" t="s">
        <v>108</v>
      </c>
      <c r="C469" s="51" t="s">
        <v>1</v>
      </c>
      <c r="D469" s="52">
        <v>0</v>
      </c>
      <c r="E469" s="49">
        <v>49810</v>
      </c>
      <c r="F469" s="44">
        <v>2500</v>
      </c>
      <c r="G469" s="44">
        <v>2066</v>
      </c>
      <c r="H469" s="44">
        <v>634</v>
      </c>
      <c r="I469" s="44">
        <v>1432</v>
      </c>
      <c r="J469" s="53">
        <v>1862</v>
      </c>
      <c r="K469" s="54">
        <v>100.83</v>
      </c>
      <c r="L469" s="54">
        <v>100.87</v>
      </c>
      <c r="M469" s="54">
        <v>-0.06</v>
      </c>
      <c r="N469" s="55">
        <v>638</v>
      </c>
      <c r="O469" s="48">
        <v>1.1000000000000001</v>
      </c>
    </row>
    <row r="470" spans="1:15" x14ac:dyDescent="0.3">
      <c r="A470" s="49">
        <v>44466</v>
      </c>
      <c r="B470" s="49" t="s">
        <v>125</v>
      </c>
      <c r="C470" s="51" t="s">
        <v>10</v>
      </c>
      <c r="D470" s="52"/>
      <c r="E470" s="49">
        <v>44825</v>
      </c>
      <c r="F470" s="44">
        <v>4000</v>
      </c>
      <c r="G470" s="44">
        <v>7121</v>
      </c>
      <c r="H470" s="44">
        <v>5770</v>
      </c>
      <c r="I470" s="44">
        <v>1351</v>
      </c>
      <c r="J470" s="53">
        <v>3076</v>
      </c>
      <c r="K470" s="54">
        <v>100.6686</v>
      </c>
      <c r="L470" s="54">
        <v>100.67009</v>
      </c>
      <c r="M470" s="54">
        <v>-0.67120000000000002</v>
      </c>
      <c r="N470" s="55">
        <v>924</v>
      </c>
      <c r="O470" s="48">
        <v>2.2999999999999998</v>
      </c>
    </row>
    <row r="471" spans="1:15" x14ac:dyDescent="0.3">
      <c r="A471" s="49">
        <v>44468</v>
      </c>
      <c r="B471" s="49" t="s">
        <v>117</v>
      </c>
      <c r="C471" s="51" t="s">
        <v>1</v>
      </c>
      <c r="D471" s="52">
        <v>0</v>
      </c>
      <c r="E471" s="49">
        <v>48075</v>
      </c>
      <c r="F471" s="44">
        <v>4000</v>
      </c>
      <c r="G471" s="44">
        <v>3437</v>
      </c>
      <c r="H471" s="44">
        <v>1410</v>
      </c>
      <c r="I471" s="44">
        <v>2027</v>
      </c>
      <c r="J471" s="53">
        <v>3052</v>
      </c>
      <c r="K471" s="54">
        <v>102.15</v>
      </c>
      <c r="L471" s="54">
        <v>102.16</v>
      </c>
      <c r="M471" s="54">
        <v>-0.22</v>
      </c>
      <c r="N471" s="55">
        <v>948</v>
      </c>
      <c r="O471" s="48">
        <v>1.1000000000000001</v>
      </c>
    </row>
    <row r="472" spans="1:15" x14ac:dyDescent="0.3">
      <c r="A472" s="49">
        <v>44473</v>
      </c>
      <c r="B472" s="49" t="s">
        <v>104</v>
      </c>
      <c r="C472" s="51" t="s">
        <v>10</v>
      </c>
      <c r="D472" s="52"/>
      <c r="E472" s="49">
        <v>44580</v>
      </c>
      <c r="F472" s="44">
        <v>3500</v>
      </c>
      <c r="G472" s="44">
        <v>6067</v>
      </c>
      <c r="H472" s="44">
        <v>4120</v>
      </c>
      <c r="I472" s="44">
        <v>1947</v>
      </c>
      <c r="J472" s="53">
        <v>3442</v>
      </c>
      <c r="K472" s="54">
        <v>100.218</v>
      </c>
      <c r="L472" s="54">
        <v>100.22092000000001</v>
      </c>
      <c r="M472" s="54">
        <v>-0.75580000000000003</v>
      </c>
      <c r="N472" s="55">
        <v>58</v>
      </c>
      <c r="O472" s="48">
        <v>1.8</v>
      </c>
    </row>
    <row r="473" spans="1:15" x14ac:dyDescent="0.3">
      <c r="A473" s="49">
        <v>44473</v>
      </c>
      <c r="B473" s="49" t="s">
        <v>120</v>
      </c>
      <c r="C473" s="51" t="s">
        <v>10</v>
      </c>
      <c r="D473" s="52"/>
      <c r="E473" s="49">
        <v>44762</v>
      </c>
      <c r="F473" s="44">
        <v>2500</v>
      </c>
      <c r="G473" s="44">
        <v>5007</v>
      </c>
      <c r="H473" s="44">
        <v>4135</v>
      </c>
      <c r="I473" s="44">
        <v>872</v>
      </c>
      <c r="J473" s="53">
        <v>2472</v>
      </c>
      <c r="K473" s="54">
        <v>100.54219999999999</v>
      </c>
      <c r="L473" s="54">
        <v>100.54275</v>
      </c>
      <c r="M473" s="54">
        <v>-0.67710000000000004</v>
      </c>
      <c r="N473" s="55">
        <v>28</v>
      </c>
      <c r="O473" s="48">
        <v>2</v>
      </c>
    </row>
    <row r="474" spans="1:15" x14ac:dyDescent="0.3">
      <c r="A474" s="49">
        <v>44474</v>
      </c>
      <c r="B474" s="49" t="s">
        <v>106</v>
      </c>
      <c r="C474" s="51" t="s">
        <v>8</v>
      </c>
      <c r="D474" s="52">
        <v>1E-3</v>
      </c>
      <c r="E474" s="49">
        <v>12159</v>
      </c>
      <c r="F474" s="44">
        <v>500</v>
      </c>
      <c r="G474" s="44">
        <v>545</v>
      </c>
      <c r="H474" s="44">
        <v>225</v>
      </c>
      <c r="I474" s="44">
        <v>320</v>
      </c>
      <c r="J474" s="53">
        <v>405</v>
      </c>
      <c r="K474" s="54">
        <v>126.16</v>
      </c>
      <c r="L474" s="54">
        <v>126.18</v>
      </c>
      <c r="M474" s="54">
        <v>-1.91</v>
      </c>
      <c r="N474" s="55">
        <v>95</v>
      </c>
      <c r="O474" s="48">
        <v>1.3</v>
      </c>
    </row>
    <row r="475" spans="1:15" x14ac:dyDescent="0.3">
      <c r="A475" s="49">
        <v>44474</v>
      </c>
      <c r="B475" s="49" t="s">
        <v>16</v>
      </c>
      <c r="C475" s="51" t="s">
        <v>8</v>
      </c>
      <c r="D475" s="52">
        <v>1E-3</v>
      </c>
      <c r="E475" s="49">
        <v>16907</v>
      </c>
      <c r="F475" s="44">
        <v>200</v>
      </c>
      <c r="G475" s="44">
        <v>175</v>
      </c>
      <c r="H475" s="44">
        <v>120</v>
      </c>
      <c r="I475" s="44">
        <v>55</v>
      </c>
      <c r="J475" s="53">
        <v>95</v>
      </c>
      <c r="K475" s="54">
        <v>155.4</v>
      </c>
      <c r="L475" s="54">
        <v>155.46</v>
      </c>
      <c r="M475" s="54">
        <v>-1.7</v>
      </c>
      <c r="N475" s="55">
        <v>105</v>
      </c>
      <c r="O475" s="48">
        <v>1.8</v>
      </c>
    </row>
    <row r="476" spans="1:15" x14ac:dyDescent="0.3">
      <c r="A476" s="49">
        <v>44475</v>
      </c>
      <c r="B476" s="49" t="s">
        <v>119</v>
      </c>
      <c r="C476" s="51" t="s">
        <v>6</v>
      </c>
      <c r="D476" s="52">
        <v>0</v>
      </c>
      <c r="E476" s="49">
        <v>46304</v>
      </c>
      <c r="F476" s="44">
        <v>4000</v>
      </c>
      <c r="G476" s="44">
        <v>4063</v>
      </c>
      <c r="H476" s="44">
        <v>2258</v>
      </c>
      <c r="I476" s="44">
        <v>1805</v>
      </c>
      <c r="J476" s="53">
        <v>3235.25</v>
      </c>
      <c r="K476" s="54">
        <v>102.74</v>
      </c>
      <c r="L476" s="54">
        <v>102.75</v>
      </c>
      <c r="M476" s="54">
        <v>-0.54</v>
      </c>
      <c r="N476" s="55">
        <v>764.75</v>
      </c>
      <c r="O476" s="48">
        <v>1.3</v>
      </c>
    </row>
    <row r="477" spans="1:15" x14ac:dyDescent="0.3">
      <c r="A477" s="49">
        <v>44480</v>
      </c>
      <c r="B477" s="49" t="s">
        <v>110</v>
      </c>
      <c r="C477" s="51" t="s">
        <v>10</v>
      </c>
      <c r="D477" s="52"/>
      <c r="E477" s="49">
        <v>44672</v>
      </c>
      <c r="F477" s="44">
        <v>4000</v>
      </c>
      <c r="G477" s="44">
        <v>5891</v>
      </c>
      <c r="H477" s="44">
        <v>4895</v>
      </c>
      <c r="I477" s="44">
        <v>996</v>
      </c>
      <c r="J477" s="53">
        <v>3371</v>
      </c>
      <c r="K477" s="54">
        <v>100.3683</v>
      </c>
      <c r="L477" s="54">
        <v>100.36945</v>
      </c>
      <c r="M477" s="54">
        <v>-0.69740000000000002</v>
      </c>
      <c r="N477" s="55">
        <v>629</v>
      </c>
      <c r="O477" s="48">
        <v>1.7</v>
      </c>
    </row>
    <row r="478" spans="1:15" x14ac:dyDescent="0.3">
      <c r="A478" s="49">
        <v>44481</v>
      </c>
      <c r="B478" s="49" t="s">
        <v>121</v>
      </c>
      <c r="C478" s="51" t="s">
        <v>4</v>
      </c>
      <c r="D478" s="52">
        <v>0</v>
      </c>
      <c r="E478" s="49">
        <v>45184</v>
      </c>
      <c r="F478" s="44">
        <v>5000</v>
      </c>
      <c r="G478" s="44">
        <v>6732</v>
      </c>
      <c r="H478" s="44">
        <v>4630</v>
      </c>
      <c r="I478" s="44">
        <v>2102</v>
      </c>
      <c r="J478" s="53">
        <v>3915.6</v>
      </c>
      <c r="K478" s="54">
        <v>101.33</v>
      </c>
      <c r="L478" s="54">
        <v>101.33199999999999</v>
      </c>
      <c r="M478" s="54">
        <v>-0.69</v>
      </c>
      <c r="N478" s="55">
        <v>1084.4000000000001</v>
      </c>
      <c r="O478" s="48">
        <v>1.7</v>
      </c>
    </row>
    <row r="479" spans="1:15" x14ac:dyDescent="0.3">
      <c r="A479" s="49">
        <v>44482</v>
      </c>
      <c r="B479" s="49" t="s">
        <v>123</v>
      </c>
      <c r="C479" s="51" t="s">
        <v>1</v>
      </c>
      <c r="D479" s="52">
        <v>0</v>
      </c>
      <c r="E479" s="49">
        <v>55746</v>
      </c>
      <c r="F479" s="44">
        <v>1000</v>
      </c>
      <c r="G479" s="44">
        <v>1669</v>
      </c>
      <c r="H479" s="44">
        <v>923</v>
      </c>
      <c r="I479" s="44">
        <v>746</v>
      </c>
      <c r="J479" s="53">
        <v>815.9</v>
      </c>
      <c r="K479" s="54">
        <v>89.82</v>
      </c>
      <c r="L479" s="54">
        <v>89.82</v>
      </c>
      <c r="M479" s="54">
        <v>0.35</v>
      </c>
      <c r="N479" s="55">
        <v>184.1</v>
      </c>
      <c r="O479" s="48">
        <v>2</v>
      </c>
    </row>
    <row r="480" spans="1:15" x14ac:dyDescent="0.3">
      <c r="A480" s="49">
        <v>44487</v>
      </c>
      <c r="B480" s="49" t="s">
        <v>109</v>
      </c>
      <c r="C480" s="51" t="s">
        <v>10</v>
      </c>
      <c r="D480" s="52"/>
      <c r="E480" s="49">
        <v>44643</v>
      </c>
      <c r="F480" s="44">
        <v>3000</v>
      </c>
      <c r="G480" s="44">
        <v>3958</v>
      </c>
      <c r="H480" s="44">
        <v>3198</v>
      </c>
      <c r="I480" s="44">
        <v>760</v>
      </c>
      <c r="J480" s="53">
        <v>2583</v>
      </c>
      <c r="K480" s="54">
        <v>100.29219999999999</v>
      </c>
      <c r="L480" s="54">
        <v>100.29507</v>
      </c>
      <c r="M480" s="54">
        <v>-0.68769999999999998</v>
      </c>
      <c r="N480" s="55">
        <v>417</v>
      </c>
      <c r="O480" s="48">
        <v>1.5</v>
      </c>
    </row>
    <row r="481" spans="1:15" x14ac:dyDescent="0.3">
      <c r="A481" s="49">
        <v>44487</v>
      </c>
      <c r="B481" s="49" t="s">
        <v>125</v>
      </c>
      <c r="C481" s="51" t="s">
        <v>10</v>
      </c>
      <c r="D481" s="52"/>
      <c r="E481" s="49">
        <v>44825</v>
      </c>
      <c r="F481" s="44">
        <v>3000</v>
      </c>
      <c r="G481" s="44">
        <v>3528</v>
      </c>
      <c r="H481" s="44">
        <v>3117</v>
      </c>
      <c r="I481" s="44">
        <v>411</v>
      </c>
      <c r="J481" s="53">
        <v>2728</v>
      </c>
      <c r="K481" s="54">
        <v>100.6251</v>
      </c>
      <c r="L481" s="54">
        <v>100.62708000000001</v>
      </c>
      <c r="M481" s="54">
        <v>-0.66769999999999996</v>
      </c>
      <c r="N481" s="55">
        <v>272</v>
      </c>
      <c r="O481" s="48">
        <v>1.3</v>
      </c>
    </row>
    <row r="482" spans="1:15" x14ac:dyDescent="0.3">
      <c r="A482" s="49">
        <v>44489</v>
      </c>
      <c r="B482" s="49" t="s">
        <v>124</v>
      </c>
      <c r="C482" s="51" t="s">
        <v>94</v>
      </c>
      <c r="D482" s="52">
        <v>0</v>
      </c>
      <c r="E482" s="49">
        <v>48075</v>
      </c>
      <c r="F482" s="44">
        <v>3000</v>
      </c>
      <c r="G482" s="44">
        <v>1774</v>
      </c>
      <c r="H482" s="44">
        <v>612</v>
      </c>
      <c r="I482" s="44">
        <v>1162</v>
      </c>
      <c r="J482" s="53">
        <v>1649</v>
      </c>
      <c r="K482" s="54">
        <v>101.53</v>
      </c>
      <c r="L482" s="54">
        <v>101.54</v>
      </c>
      <c r="M482" s="54">
        <v>-0.16</v>
      </c>
      <c r="N482" s="55">
        <v>1351</v>
      </c>
      <c r="O482" s="48">
        <v>1.1000000000000001</v>
      </c>
    </row>
    <row r="483" spans="1:15" x14ac:dyDescent="0.3">
      <c r="A483" s="56">
        <v>44489</v>
      </c>
      <c r="B483" s="56" t="s">
        <v>117</v>
      </c>
      <c r="C483" s="58" t="s">
        <v>1</v>
      </c>
      <c r="D483" s="59">
        <v>0</v>
      </c>
      <c r="E483" s="56">
        <v>48075</v>
      </c>
      <c r="F483" s="60">
        <v>3000</v>
      </c>
      <c r="G483" s="60"/>
      <c r="H483" s="60"/>
      <c r="I483" s="60"/>
      <c r="J483" s="61"/>
      <c r="K483" s="62"/>
      <c r="L483" s="62"/>
      <c r="M483" s="62"/>
      <c r="N483" s="63">
        <v>3000</v>
      </c>
      <c r="O483" s="64"/>
    </row>
    <row r="484" spans="1:15" x14ac:dyDescent="0.3">
      <c r="A484" s="49">
        <v>44494</v>
      </c>
      <c r="B484" s="49" t="s">
        <v>126</v>
      </c>
      <c r="C484" s="51" t="s">
        <v>10</v>
      </c>
      <c r="D484" s="52"/>
      <c r="E484" s="49">
        <v>44853</v>
      </c>
      <c r="F484" s="44">
        <v>4000</v>
      </c>
      <c r="G484" s="44">
        <v>3825</v>
      </c>
      <c r="H484" s="44">
        <v>3300</v>
      </c>
      <c r="I484" s="44">
        <v>525</v>
      </c>
      <c r="J484" s="53">
        <v>2030</v>
      </c>
      <c r="K484" s="54">
        <v>100.6451</v>
      </c>
      <c r="L484" s="54">
        <v>100.65136</v>
      </c>
      <c r="M484" s="54">
        <v>-0.65259999999999996</v>
      </c>
      <c r="N484" s="55">
        <v>1970</v>
      </c>
      <c r="O484" s="48">
        <v>1.9</v>
      </c>
    </row>
    <row r="485" spans="1:15" x14ac:dyDescent="0.3">
      <c r="A485" s="49">
        <v>44495</v>
      </c>
      <c r="B485" s="49" t="s">
        <v>111</v>
      </c>
      <c r="C485" s="51" t="s">
        <v>1</v>
      </c>
      <c r="D485" s="52">
        <v>0</v>
      </c>
      <c r="E485" s="49">
        <v>47072</v>
      </c>
      <c r="F485" s="44">
        <v>3000</v>
      </c>
      <c r="G485" s="44">
        <v>2985</v>
      </c>
      <c r="H485" s="44">
        <v>1100</v>
      </c>
      <c r="I485" s="44">
        <v>1885</v>
      </c>
      <c r="J485" s="53">
        <v>2360.75</v>
      </c>
      <c r="K485" s="54">
        <v>102.24</v>
      </c>
      <c r="L485" s="54">
        <v>102.24</v>
      </c>
      <c r="M485" s="54">
        <v>-0.31</v>
      </c>
      <c r="N485" s="55">
        <v>639.25</v>
      </c>
      <c r="O485" s="48">
        <v>1.3</v>
      </c>
    </row>
    <row r="486" spans="1:15" x14ac:dyDescent="0.3">
      <c r="A486" s="49">
        <v>44496</v>
      </c>
      <c r="B486" s="49" t="s">
        <v>108</v>
      </c>
      <c r="C486" s="51" t="s">
        <v>1</v>
      </c>
      <c r="D486" s="52">
        <v>0</v>
      </c>
      <c r="E486" s="49">
        <v>49810</v>
      </c>
      <c r="F486" s="44">
        <v>2000</v>
      </c>
      <c r="G486" s="44">
        <v>1925</v>
      </c>
      <c r="H486" s="44">
        <v>702</v>
      </c>
      <c r="I486" s="44">
        <v>1223</v>
      </c>
      <c r="J486" s="53">
        <v>1509</v>
      </c>
      <c r="K486" s="54">
        <v>99.7</v>
      </c>
      <c r="L486" s="54">
        <v>99.73</v>
      </c>
      <c r="M486" s="54">
        <v>0.02</v>
      </c>
      <c r="N486" s="55">
        <v>491</v>
      </c>
      <c r="O486" s="48">
        <v>1.3</v>
      </c>
    </row>
    <row r="487" spans="1:15" x14ac:dyDescent="0.3">
      <c r="A487" s="49">
        <v>44501</v>
      </c>
      <c r="B487" s="49" t="s">
        <v>107</v>
      </c>
      <c r="C487" s="51" t="s">
        <v>10</v>
      </c>
      <c r="D487" s="52"/>
      <c r="E487" s="49">
        <v>44615</v>
      </c>
      <c r="F487" s="44">
        <v>4500</v>
      </c>
      <c r="G487" s="44">
        <v>6688</v>
      </c>
      <c r="H487" s="44">
        <v>5595</v>
      </c>
      <c r="I487" s="44">
        <v>1093</v>
      </c>
      <c r="J487" s="53">
        <v>4318</v>
      </c>
      <c r="K487" s="54">
        <v>100.23</v>
      </c>
      <c r="L487" s="54">
        <v>100.2354</v>
      </c>
      <c r="M487" s="54">
        <v>-0.75490000000000002</v>
      </c>
      <c r="N487" s="55">
        <v>182</v>
      </c>
      <c r="O487" s="48">
        <v>1.5</v>
      </c>
    </row>
    <row r="488" spans="1:15" x14ac:dyDescent="0.3">
      <c r="A488" s="49">
        <v>44501</v>
      </c>
      <c r="B488" s="49" t="s">
        <v>122</v>
      </c>
      <c r="C488" s="51" t="s">
        <v>10</v>
      </c>
      <c r="D488" s="52"/>
      <c r="E488" s="49">
        <v>44797</v>
      </c>
      <c r="F488" s="44">
        <v>1500</v>
      </c>
      <c r="G488" s="44">
        <v>2640</v>
      </c>
      <c r="H488" s="44">
        <v>2300</v>
      </c>
      <c r="I488" s="44">
        <v>340</v>
      </c>
      <c r="J488" s="53">
        <v>1465</v>
      </c>
      <c r="K488" s="54">
        <v>100.5412</v>
      </c>
      <c r="L488" s="54">
        <v>100.548</v>
      </c>
      <c r="M488" s="54">
        <v>-0.66739999999999999</v>
      </c>
      <c r="N488" s="55">
        <v>35</v>
      </c>
      <c r="O488" s="48">
        <v>1.8</v>
      </c>
    </row>
    <row r="489" spans="1:15" x14ac:dyDescent="0.3">
      <c r="A489" s="49">
        <v>44502</v>
      </c>
      <c r="B489" s="49" t="s">
        <v>13</v>
      </c>
      <c r="C489" s="51" t="s">
        <v>8</v>
      </c>
      <c r="D489" s="52">
        <v>5.0000000000000001E-3</v>
      </c>
      <c r="E489" s="49">
        <v>47588</v>
      </c>
      <c r="F489" s="44">
        <v>400</v>
      </c>
      <c r="G489" s="44">
        <v>459</v>
      </c>
      <c r="H489" s="44">
        <v>294</v>
      </c>
      <c r="I489" s="44">
        <v>165</v>
      </c>
      <c r="J489" s="53">
        <v>344</v>
      </c>
      <c r="K489" s="54">
        <v>123.47</v>
      </c>
      <c r="L489" s="54">
        <v>123.52</v>
      </c>
      <c r="M489" s="54">
        <v>-2.0299999999999998</v>
      </c>
      <c r="N489" s="55">
        <v>56</v>
      </c>
      <c r="O489" s="48">
        <v>1.3</v>
      </c>
    </row>
    <row r="490" spans="1:15" x14ac:dyDescent="0.3">
      <c r="A490" s="49">
        <v>44502</v>
      </c>
      <c r="B490" s="49" t="s">
        <v>106</v>
      </c>
      <c r="C490" s="51" t="s">
        <v>8</v>
      </c>
      <c r="D490" s="52">
        <v>1E-3</v>
      </c>
      <c r="E490" s="49">
        <v>48684</v>
      </c>
      <c r="F490" s="44">
        <v>400</v>
      </c>
      <c r="G490" s="44">
        <v>339</v>
      </c>
      <c r="H490" s="44">
        <v>178</v>
      </c>
      <c r="I490" s="44">
        <v>161</v>
      </c>
      <c r="J490" s="53">
        <v>274</v>
      </c>
      <c r="K490" s="54">
        <v>125.24</v>
      </c>
      <c r="L490" s="54">
        <v>125.32</v>
      </c>
      <c r="M490" s="54">
        <v>-1.86</v>
      </c>
      <c r="N490" s="55">
        <v>126</v>
      </c>
      <c r="O490" s="48">
        <v>1.2</v>
      </c>
    </row>
    <row r="491" spans="1:15" x14ac:dyDescent="0.3">
      <c r="A491" s="49">
        <v>44503</v>
      </c>
      <c r="B491" s="49" t="s">
        <v>119</v>
      </c>
      <c r="C491" s="51" t="s">
        <v>6</v>
      </c>
      <c r="D491" s="52">
        <v>0</v>
      </c>
      <c r="E491" s="49">
        <v>46304</v>
      </c>
      <c r="F491" s="44">
        <v>4000</v>
      </c>
      <c r="G491" s="44">
        <v>4355</v>
      </c>
      <c r="H491" s="44">
        <v>2360</v>
      </c>
      <c r="I491" s="44">
        <v>1995</v>
      </c>
      <c r="J491" s="53">
        <v>3270</v>
      </c>
      <c r="K491" s="54">
        <v>102.5</v>
      </c>
      <c r="L491" s="54">
        <v>102.51</v>
      </c>
      <c r="M491" s="54">
        <v>-0.5</v>
      </c>
      <c r="N491" s="55">
        <v>730</v>
      </c>
      <c r="O491" s="48">
        <v>1.3</v>
      </c>
    </row>
    <row r="492" spans="1:15" x14ac:dyDescent="0.3">
      <c r="A492" s="49">
        <v>44508</v>
      </c>
      <c r="B492" s="49" t="s">
        <v>114</v>
      </c>
      <c r="C492" s="51" t="s">
        <v>10</v>
      </c>
      <c r="D492" s="52"/>
      <c r="E492" s="49">
        <v>44699</v>
      </c>
      <c r="F492" s="44">
        <v>4000</v>
      </c>
      <c r="G492" s="44">
        <v>5764</v>
      </c>
      <c r="H492" s="44">
        <v>4995</v>
      </c>
      <c r="I492" s="44">
        <v>769</v>
      </c>
      <c r="J492" s="53">
        <v>3819</v>
      </c>
      <c r="K492" s="54">
        <v>100.3862</v>
      </c>
      <c r="L492" s="54">
        <v>100.38639999999999</v>
      </c>
      <c r="M492" s="54">
        <v>-0.73319999999999996</v>
      </c>
      <c r="N492" s="55">
        <v>181</v>
      </c>
      <c r="O492" s="48">
        <v>1.5</v>
      </c>
    </row>
    <row r="493" spans="1:15" x14ac:dyDescent="0.3">
      <c r="A493" s="49">
        <v>44509</v>
      </c>
      <c r="B493" s="49" t="s">
        <v>127</v>
      </c>
      <c r="C493" s="51" t="s">
        <v>4</v>
      </c>
      <c r="D493" s="52">
        <v>0</v>
      </c>
      <c r="E493" s="49">
        <v>45275</v>
      </c>
      <c r="F493" s="44">
        <v>6000</v>
      </c>
      <c r="G493" s="44">
        <v>6017</v>
      </c>
      <c r="H493" s="44">
        <v>3865</v>
      </c>
      <c r="I493" s="44">
        <v>2152</v>
      </c>
      <c r="J493" s="53">
        <v>4777</v>
      </c>
      <c r="K493" s="54">
        <v>101.49</v>
      </c>
      <c r="L493" s="54">
        <v>101.49299999999999</v>
      </c>
      <c r="M493" s="54">
        <v>-0.71</v>
      </c>
      <c r="N493" s="55">
        <v>1223</v>
      </c>
      <c r="O493" s="48">
        <v>1.3</v>
      </c>
    </row>
    <row r="494" spans="1:15" x14ac:dyDescent="0.3">
      <c r="A494" s="49">
        <v>44510</v>
      </c>
      <c r="B494" s="49" t="s">
        <v>117</v>
      </c>
      <c r="C494" s="51" t="s">
        <v>1</v>
      </c>
      <c r="D494" s="52">
        <v>0</v>
      </c>
      <c r="E494" s="49">
        <v>48075</v>
      </c>
      <c r="F494" s="44">
        <v>3000</v>
      </c>
      <c r="G494" s="44">
        <v>2797</v>
      </c>
      <c r="H494" s="44">
        <v>685</v>
      </c>
      <c r="I494" s="44">
        <v>2112</v>
      </c>
      <c r="J494" s="53">
        <v>2462</v>
      </c>
      <c r="K494" s="54">
        <v>102.83</v>
      </c>
      <c r="L494" s="54">
        <v>102.84</v>
      </c>
      <c r="M494" s="54">
        <v>-0.28999999999999998</v>
      </c>
      <c r="N494" s="55">
        <v>538</v>
      </c>
      <c r="O494" s="48">
        <v>1.1000000000000001</v>
      </c>
    </row>
    <row r="495" spans="1:15" x14ac:dyDescent="0.3">
      <c r="A495" s="49">
        <v>44515</v>
      </c>
      <c r="B495" s="49" t="s">
        <v>110</v>
      </c>
      <c r="C495" s="51" t="s">
        <v>10</v>
      </c>
      <c r="D495" s="52"/>
      <c r="E495" s="49">
        <v>44672</v>
      </c>
      <c r="F495" s="44">
        <v>3000</v>
      </c>
      <c r="G495" s="44">
        <v>4701</v>
      </c>
      <c r="H495" s="44">
        <v>4145</v>
      </c>
      <c r="I495" s="44">
        <v>556</v>
      </c>
      <c r="J495" s="53">
        <v>2681</v>
      </c>
      <c r="K495" s="54">
        <v>100.3464</v>
      </c>
      <c r="L495" s="54">
        <v>100.34668000000001</v>
      </c>
      <c r="M495" s="54">
        <v>-0.8024</v>
      </c>
      <c r="N495" s="55">
        <v>319</v>
      </c>
      <c r="O495" s="48">
        <v>1.8</v>
      </c>
    </row>
    <row r="496" spans="1:15" x14ac:dyDescent="0.3">
      <c r="A496" s="49">
        <v>44515</v>
      </c>
      <c r="B496" s="49" t="s">
        <v>126</v>
      </c>
      <c r="C496" s="51" t="s">
        <v>10</v>
      </c>
      <c r="D496" s="52"/>
      <c r="E496" s="49">
        <v>44853</v>
      </c>
      <c r="F496" s="44">
        <v>3000</v>
      </c>
      <c r="G496" s="44">
        <v>5946</v>
      </c>
      <c r="H496" s="44">
        <v>5320</v>
      </c>
      <c r="I496" s="44">
        <v>626</v>
      </c>
      <c r="J496" s="53">
        <v>2201</v>
      </c>
      <c r="K496" s="54">
        <v>100.6947</v>
      </c>
      <c r="L496" s="54">
        <v>100.69777000000001</v>
      </c>
      <c r="M496" s="54">
        <v>-0.74239999999999995</v>
      </c>
      <c r="N496" s="55">
        <v>799</v>
      </c>
      <c r="O496" s="48">
        <v>2.7</v>
      </c>
    </row>
    <row r="497" spans="1:15" x14ac:dyDescent="0.3">
      <c r="A497" s="49">
        <v>44517</v>
      </c>
      <c r="B497" s="49" t="s">
        <v>123</v>
      </c>
      <c r="C497" s="51" t="s">
        <v>1</v>
      </c>
      <c r="D497" s="52">
        <v>0</v>
      </c>
      <c r="E497" s="49">
        <v>55746</v>
      </c>
      <c r="F497" s="44">
        <v>1000</v>
      </c>
      <c r="G497" s="44">
        <v>773</v>
      </c>
      <c r="H497" s="44">
        <v>250</v>
      </c>
      <c r="I497" s="44">
        <v>523</v>
      </c>
      <c r="J497" s="53">
        <v>693</v>
      </c>
      <c r="K497" s="54">
        <v>97.4</v>
      </c>
      <c r="L497" s="54">
        <v>97.49</v>
      </c>
      <c r="M497" s="54">
        <v>0.08</v>
      </c>
      <c r="N497" s="55">
        <v>307</v>
      </c>
      <c r="O497" s="48">
        <v>1.1000000000000001</v>
      </c>
    </row>
    <row r="498" spans="1:15" x14ac:dyDescent="0.3">
      <c r="A498" s="49">
        <v>44522</v>
      </c>
      <c r="B498" s="49" t="s">
        <v>128</v>
      </c>
      <c r="C498" s="51" t="s">
        <v>10</v>
      </c>
      <c r="D498" s="52"/>
      <c r="E498" s="49">
        <v>44888</v>
      </c>
      <c r="F498" s="44">
        <v>3000</v>
      </c>
      <c r="G498" s="44">
        <v>8162</v>
      </c>
      <c r="H498" s="44">
        <v>7670</v>
      </c>
      <c r="I498" s="44">
        <v>492</v>
      </c>
      <c r="J498" s="53">
        <v>2792</v>
      </c>
      <c r="K498" s="54">
        <v>100.7624</v>
      </c>
      <c r="L498" s="54">
        <v>100.76989</v>
      </c>
      <c r="M498" s="54">
        <v>-0.75560000000000005</v>
      </c>
      <c r="N498" s="55">
        <v>208</v>
      </c>
      <c r="O498" s="48">
        <v>2.9</v>
      </c>
    </row>
    <row r="499" spans="1:15" x14ac:dyDescent="0.3">
      <c r="A499" s="49">
        <v>44524</v>
      </c>
      <c r="B499" s="49" t="s">
        <v>108</v>
      </c>
      <c r="C499" s="51" t="s">
        <v>1</v>
      </c>
      <c r="D499" s="52">
        <v>0</v>
      </c>
      <c r="E499" s="49">
        <v>49810</v>
      </c>
      <c r="F499" s="44">
        <v>2000</v>
      </c>
      <c r="G499" s="44">
        <v>1080</v>
      </c>
      <c r="H499" s="44">
        <v>277</v>
      </c>
      <c r="I499" s="44">
        <v>803</v>
      </c>
      <c r="J499" s="53">
        <v>980</v>
      </c>
      <c r="K499" s="54">
        <v>100.8</v>
      </c>
      <c r="L499" s="54">
        <v>100.83</v>
      </c>
      <c r="M499" s="54">
        <v>-0.06</v>
      </c>
      <c r="N499" s="55">
        <v>1020</v>
      </c>
      <c r="O499" s="48">
        <v>1.1000000000000001</v>
      </c>
    </row>
    <row r="500" spans="1:15" x14ac:dyDescent="0.3">
      <c r="A500" s="49">
        <v>44529</v>
      </c>
      <c r="B500" s="49" t="s">
        <v>118</v>
      </c>
      <c r="C500" s="51" t="s">
        <v>10</v>
      </c>
      <c r="D500" s="52"/>
      <c r="E500" s="49">
        <v>44734</v>
      </c>
      <c r="F500" s="44">
        <v>3000</v>
      </c>
      <c r="G500" s="44">
        <v>5775</v>
      </c>
      <c r="H500" s="44">
        <v>4745</v>
      </c>
      <c r="I500" s="44">
        <v>1030</v>
      </c>
      <c r="J500" s="53">
        <v>2730</v>
      </c>
      <c r="K500" s="54">
        <v>100.4738</v>
      </c>
      <c r="L500" s="54">
        <v>100.47499000000001</v>
      </c>
      <c r="M500" s="54">
        <v>-0.83840000000000003</v>
      </c>
      <c r="N500" s="55">
        <v>270</v>
      </c>
      <c r="O500" s="48">
        <v>2.1</v>
      </c>
    </row>
    <row r="501" spans="1:15" x14ac:dyDescent="0.3">
      <c r="A501" s="49">
        <v>44529</v>
      </c>
      <c r="B501" s="49" t="s">
        <v>125</v>
      </c>
      <c r="C501" s="51" t="s">
        <v>10</v>
      </c>
      <c r="D501" s="52"/>
      <c r="E501" s="49">
        <v>44825</v>
      </c>
      <c r="F501" s="44">
        <v>3000</v>
      </c>
      <c r="G501" s="44">
        <v>5197</v>
      </c>
      <c r="H501" s="44">
        <v>4795</v>
      </c>
      <c r="I501" s="44">
        <v>402</v>
      </c>
      <c r="J501" s="53">
        <v>2402</v>
      </c>
      <c r="K501" s="54">
        <v>100.62220000000001</v>
      </c>
      <c r="L501" s="54">
        <v>100.62616</v>
      </c>
      <c r="M501" s="54">
        <v>-0.76200000000000001</v>
      </c>
      <c r="N501" s="55">
        <v>598</v>
      </c>
      <c r="O501" s="48">
        <v>2.2000000000000002</v>
      </c>
    </row>
    <row r="502" spans="1:15" x14ac:dyDescent="0.3">
      <c r="A502" s="49">
        <v>44530</v>
      </c>
      <c r="B502" s="49" t="s">
        <v>111</v>
      </c>
      <c r="C502" s="51" t="s">
        <v>1</v>
      </c>
      <c r="D502" s="52">
        <v>0</v>
      </c>
      <c r="E502" s="49">
        <v>47072</v>
      </c>
      <c r="F502" s="44">
        <v>3000</v>
      </c>
      <c r="G502" s="44">
        <v>2658</v>
      </c>
      <c r="H502" s="44">
        <v>1320</v>
      </c>
      <c r="I502" s="44">
        <v>1338</v>
      </c>
      <c r="J502" s="53">
        <v>2308</v>
      </c>
      <c r="K502" s="54">
        <v>103.72</v>
      </c>
      <c r="L502" s="54">
        <v>103.73</v>
      </c>
      <c r="M502" s="54">
        <v>-0.53</v>
      </c>
      <c r="N502" s="55">
        <v>692</v>
      </c>
      <c r="O502" s="48">
        <v>1.2</v>
      </c>
    </row>
    <row r="503" spans="1:15" x14ac:dyDescent="0.3">
      <c r="A503" s="49">
        <v>44531</v>
      </c>
      <c r="B503" s="49" t="s">
        <v>119</v>
      </c>
      <c r="C503" s="51" t="s">
        <v>6</v>
      </c>
      <c r="D503" s="52">
        <v>0</v>
      </c>
      <c r="E503" s="49">
        <v>46304</v>
      </c>
      <c r="F503" s="44">
        <v>3000</v>
      </c>
      <c r="G503" s="44">
        <v>3909</v>
      </c>
      <c r="H503" s="44">
        <v>2535</v>
      </c>
      <c r="I503" s="44">
        <v>1374</v>
      </c>
      <c r="J503" s="53">
        <v>2464.0500000000002</v>
      </c>
      <c r="K503" s="54">
        <v>102.87</v>
      </c>
      <c r="L503" s="54">
        <v>102.88</v>
      </c>
      <c r="M503" s="54">
        <v>-0.57999999999999996</v>
      </c>
      <c r="N503" s="55">
        <v>535.95000000000005</v>
      </c>
      <c r="O503" s="48">
        <v>1.6</v>
      </c>
    </row>
    <row r="504" spans="1:15" x14ac:dyDescent="0.3">
      <c r="A504" s="49">
        <v>44536</v>
      </c>
      <c r="B504" s="49" t="s">
        <v>114</v>
      </c>
      <c r="C504" s="51" t="s">
        <v>10</v>
      </c>
      <c r="D504" s="52"/>
      <c r="E504" s="49">
        <v>44699</v>
      </c>
      <c r="F504" s="44">
        <v>2000</v>
      </c>
      <c r="G504" s="44">
        <v>3206</v>
      </c>
      <c r="H504" s="44">
        <v>2780</v>
      </c>
      <c r="I504" s="44">
        <v>426</v>
      </c>
      <c r="J504" s="53">
        <v>1451</v>
      </c>
      <c r="K504" s="54">
        <v>100.3532</v>
      </c>
      <c r="L504" s="54">
        <v>100.35439</v>
      </c>
      <c r="M504" s="54">
        <v>-0.78959999999999997</v>
      </c>
      <c r="N504" s="55">
        <v>549</v>
      </c>
      <c r="O504" s="48">
        <v>2.2000000000000002</v>
      </c>
    </row>
    <row r="505" spans="1:15" x14ac:dyDescent="0.3">
      <c r="A505" s="49">
        <v>44536</v>
      </c>
      <c r="B505" s="49" t="s">
        <v>128</v>
      </c>
      <c r="C505" s="51" t="s">
        <v>10</v>
      </c>
      <c r="D505" s="52"/>
      <c r="E505" s="49">
        <v>44888</v>
      </c>
      <c r="F505" s="44">
        <v>4000</v>
      </c>
      <c r="G505" s="44">
        <v>4214</v>
      </c>
      <c r="H505" s="44">
        <v>3730</v>
      </c>
      <c r="I505" s="44">
        <v>484</v>
      </c>
      <c r="J505" s="53">
        <v>3509</v>
      </c>
      <c r="K505" s="54">
        <v>100.7158</v>
      </c>
      <c r="L505" s="54">
        <v>100.72296</v>
      </c>
      <c r="M505" s="54">
        <v>-0.73829999999999996</v>
      </c>
      <c r="N505" s="55">
        <v>491</v>
      </c>
      <c r="O505" s="48">
        <v>1.2</v>
      </c>
    </row>
    <row r="506" spans="1:15" x14ac:dyDescent="0.3">
      <c r="A506" s="49">
        <v>44537</v>
      </c>
      <c r="B506" s="49" t="s">
        <v>127</v>
      </c>
      <c r="C506" s="51" t="s">
        <v>4</v>
      </c>
      <c r="D506" s="52">
        <v>0</v>
      </c>
      <c r="E506" s="49">
        <v>45275</v>
      </c>
      <c r="F506" s="44">
        <v>4000</v>
      </c>
      <c r="G506" s="44">
        <v>4447</v>
      </c>
      <c r="H506" s="44">
        <v>2120</v>
      </c>
      <c r="I506" s="44">
        <v>2327</v>
      </c>
      <c r="J506" s="53">
        <v>3277</v>
      </c>
      <c r="K506" s="54">
        <v>101.44499999999999</v>
      </c>
      <c r="L506" s="54">
        <v>101.446</v>
      </c>
      <c r="M506" s="54">
        <v>-0.71</v>
      </c>
      <c r="N506" s="55">
        <v>723</v>
      </c>
      <c r="O506" s="48">
        <v>1.4</v>
      </c>
    </row>
    <row r="507" spans="1:15" x14ac:dyDescent="0.3">
      <c r="A507" s="49">
        <v>44538</v>
      </c>
      <c r="B507" s="49" t="s">
        <v>117</v>
      </c>
      <c r="C507" s="51" t="s">
        <v>1</v>
      </c>
      <c r="D507" s="52">
        <v>0</v>
      </c>
      <c r="E507" s="49">
        <v>48075</v>
      </c>
      <c r="F507" s="44">
        <v>3000</v>
      </c>
      <c r="G507" s="44">
        <v>3326</v>
      </c>
      <c r="H507" s="44">
        <v>1403</v>
      </c>
      <c r="I507" s="44">
        <v>1923</v>
      </c>
      <c r="J507" s="53">
        <v>2496.85</v>
      </c>
      <c r="K507" s="54">
        <v>103.8</v>
      </c>
      <c r="L507" s="54">
        <v>103.8</v>
      </c>
      <c r="M507" s="54">
        <v>-0.38</v>
      </c>
      <c r="N507" s="55">
        <v>503.15</v>
      </c>
      <c r="O507" s="48">
        <v>1.3</v>
      </c>
    </row>
    <row r="508" spans="1:15" x14ac:dyDescent="0.3">
      <c r="A508" s="49">
        <v>44543</v>
      </c>
      <c r="B508" s="49" t="s">
        <v>109</v>
      </c>
      <c r="C508" s="51" t="s">
        <v>10</v>
      </c>
      <c r="D508" s="52"/>
      <c r="E508" s="49">
        <v>44643</v>
      </c>
      <c r="F508" s="44">
        <v>3000</v>
      </c>
      <c r="G508" s="44">
        <v>2816</v>
      </c>
      <c r="H508" s="44">
        <v>2065</v>
      </c>
      <c r="I508" s="44">
        <v>751</v>
      </c>
      <c r="J508" s="53">
        <v>2216</v>
      </c>
      <c r="K508" s="54">
        <v>100.1812</v>
      </c>
      <c r="L508" s="54">
        <v>100.19546</v>
      </c>
      <c r="M508" s="54">
        <v>-0.71660000000000001</v>
      </c>
      <c r="N508" s="55">
        <v>784</v>
      </c>
      <c r="O508" s="48">
        <v>1.3</v>
      </c>
    </row>
    <row r="509" spans="1:15" x14ac:dyDescent="0.3">
      <c r="A509" s="49">
        <v>44543</v>
      </c>
      <c r="B509" s="49" t="s">
        <v>129</v>
      </c>
      <c r="C509" s="51" t="s">
        <v>10</v>
      </c>
      <c r="D509" s="52"/>
      <c r="E509" s="49">
        <v>44909</v>
      </c>
      <c r="F509" s="44">
        <v>3000</v>
      </c>
      <c r="G509" s="44">
        <v>1655</v>
      </c>
      <c r="H509" s="44">
        <v>1290</v>
      </c>
      <c r="I509" s="44">
        <v>365</v>
      </c>
      <c r="J509" s="53">
        <v>930</v>
      </c>
      <c r="K509" s="54">
        <v>100.672</v>
      </c>
      <c r="L509" s="54">
        <v>100.69687</v>
      </c>
      <c r="M509" s="54">
        <v>-0.68440000000000001</v>
      </c>
      <c r="N509" s="55">
        <v>2070</v>
      </c>
      <c r="O509" s="48">
        <v>1.8</v>
      </c>
    </row>
    <row r="510" spans="1:15" x14ac:dyDescent="0.3">
      <c r="A510" s="49">
        <v>44564</v>
      </c>
      <c r="B510" s="49" t="s">
        <v>120</v>
      </c>
      <c r="C510" s="51" t="s">
        <v>10</v>
      </c>
      <c r="D510" s="52"/>
      <c r="E510" s="49">
        <v>44762</v>
      </c>
      <c r="F510" s="44">
        <v>3000</v>
      </c>
      <c r="G510" s="44">
        <v>6055</v>
      </c>
      <c r="H510" s="44">
        <v>5640</v>
      </c>
      <c r="I510" s="44">
        <v>415</v>
      </c>
      <c r="J510" s="53">
        <v>1815</v>
      </c>
      <c r="K510" s="54">
        <v>100.33929999999999</v>
      </c>
      <c r="L510" s="54">
        <v>100.34036999999999</v>
      </c>
      <c r="M510" s="54">
        <v>-0.623</v>
      </c>
      <c r="N510" s="55">
        <v>1185</v>
      </c>
      <c r="O510" s="48">
        <v>3.3</v>
      </c>
    </row>
    <row r="511" spans="1:15" x14ac:dyDescent="0.3">
      <c r="A511" s="49">
        <v>44565</v>
      </c>
      <c r="B511" s="49" t="s">
        <v>127</v>
      </c>
      <c r="C511" s="51" t="s">
        <v>4</v>
      </c>
      <c r="D511" s="52">
        <v>0</v>
      </c>
      <c r="E511" s="49">
        <v>45275</v>
      </c>
      <c r="F511" s="44">
        <v>5000</v>
      </c>
      <c r="G511" s="44">
        <v>7781</v>
      </c>
      <c r="H511" s="44">
        <v>4410</v>
      </c>
      <c r="I511" s="44">
        <v>3371</v>
      </c>
      <c r="J511" s="53">
        <v>3957</v>
      </c>
      <c r="K511" s="54">
        <v>101.21</v>
      </c>
      <c r="L511" s="54">
        <v>101.212</v>
      </c>
      <c r="M511" s="54">
        <v>-0.62</v>
      </c>
      <c r="N511" s="55">
        <v>1043</v>
      </c>
      <c r="O511" s="48">
        <v>2</v>
      </c>
    </row>
    <row r="512" spans="1:15" x14ac:dyDescent="0.3">
      <c r="A512" s="49">
        <v>44566</v>
      </c>
      <c r="B512" s="49" t="s">
        <v>130</v>
      </c>
      <c r="C512" s="51" t="s">
        <v>1</v>
      </c>
      <c r="D512" s="52">
        <v>0</v>
      </c>
      <c r="E512" s="49">
        <v>48259</v>
      </c>
      <c r="F512" s="44">
        <v>4000</v>
      </c>
      <c r="G512" s="44">
        <v>4554</v>
      </c>
      <c r="H512" s="44">
        <v>1518</v>
      </c>
      <c r="I512" s="44">
        <v>3036</v>
      </c>
      <c r="J512" s="53">
        <v>3129.8</v>
      </c>
      <c r="K512" s="54">
        <v>100.95</v>
      </c>
      <c r="L512" s="54">
        <v>100.95</v>
      </c>
      <c r="M512" s="54">
        <v>-0.09</v>
      </c>
      <c r="N512" s="55">
        <v>870.2</v>
      </c>
      <c r="O512" s="48">
        <v>1.5</v>
      </c>
    </row>
    <row r="513" spans="1:15" x14ac:dyDescent="0.3">
      <c r="A513" s="49">
        <v>44566</v>
      </c>
      <c r="B513" s="49" t="s">
        <v>16</v>
      </c>
      <c r="C513" s="51" t="s">
        <v>8</v>
      </c>
      <c r="D513" s="52">
        <v>1E-3</v>
      </c>
      <c r="E513" s="49">
        <v>53432</v>
      </c>
      <c r="F513" s="44">
        <v>500</v>
      </c>
      <c r="G513" s="44"/>
      <c r="H513" s="44"/>
      <c r="I513" s="44"/>
      <c r="J513" s="53"/>
      <c r="K513" s="54"/>
      <c r="L513" s="54"/>
      <c r="M513" s="54"/>
      <c r="N513" s="55">
        <v>500</v>
      </c>
      <c r="O513" s="48"/>
    </row>
    <row r="514" spans="1:15" x14ac:dyDescent="0.3">
      <c r="A514" s="49">
        <v>44571</v>
      </c>
      <c r="B514" s="49" t="s">
        <v>110</v>
      </c>
      <c r="C514" s="51" t="s">
        <v>10</v>
      </c>
      <c r="D514" s="52"/>
      <c r="E514" s="49">
        <v>44672</v>
      </c>
      <c r="F514" s="44">
        <v>4000</v>
      </c>
      <c r="G514" s="44">
        <v>8640</v>
      </c>
      <c r="H514" s="44">
        <v>7410</v>
      </c>
      <c r="I514" s="44">
        <v>1230</v>
      </c>
      <c r="J514" s="53">
        <v>3830</v>
      </c>
      <c r="K514" s="54">
        <v>100.1767</v>
      </c>
      <c r="L514" s="54">
        <v>100.17677</v>
      </c>
      <c r="M514" s="54">
        <v>-0.64170000000000005</v>
      </c>
      <c r="N514" s="55">
        <v>170</v>
      </c>
      <c r="O514" s="48">
        <v>2.2999999999999998</v>
      </c>
    </row>
    <row r="515" spans="1:15" x14ac:dyDescent="0.3">
      <c r="A515" s="49">
        <v>44571</v>
      </c>
      <c r="B515" s="49" t="s">
        <v>126</v>
      </c>
      <c r="C515" s="51" t="s">
        <v>10</v>
      </c>
      <c r="D515" s="52"/>
      <c r="E515" s="49">
        <v>44853</v>
      </c>
      <c r="F515" s="44">
        <v>2000</v>
      </c>
      <c r="G515" s="44">
        <v>6498</v>
      </c>
      <c r="H515" s="44">
        <v>5935</v>
      </c>
      <c r="I515" s="44">
        <v>563</v>
      </c>
      <c r="J515" s="53">
        <v>1863</v>
      </c>
      <c r="K515" s="54">
        <v>100.4913</v>
      </c>
      <c r="L515" s="54">
        <v>100.49212</v>
      </c>
      <c r="M515" s="54">
        <v>-0.62960000000000005</v>
      </c>
      <c r="N515" s="55">
        <v>137</v>
      </c>
      <c r="O515" s="48">
        <v>3.5</v>
      </c>
    </row>
    <row r="516" spans="1:15" x14ac:dyDescent="0.3">
      <c r="A516" s="49">
        <v>44572</v>
      </c>
      <c r="B516" s="49" t="s">
        <v>106</v>
      </c>
      <c r="C516" s="51" t="s">
        <v>8</v>
      </c>
      <c r="D516" s="52">
        <v>1E-3</v>
      </c>
      <c r="E516" s="49">
        <v>48684</v>
      </c>
      <c r="F516" s="44">
        <v>750</v>
      </c>
      <c r="G516" s="44">
        <v>975</v>
      </c>
      <c r="H516" s="44">
        <v>520</v>
      </c>
      <c r="I516" s="44">
        <v>455</v>
      </c>
      <c r="J516" s="53">
        <v>630</v>
      </c>
      <c r="K516" s="54">
        <v>123.9</v>
      </c>
      <c r="L516" s="54">
        <v>123.93</v>
      </c>
      <c r="M516" s="54">
        <v>-1.8</v>
      </c>
      <c r="N516" s="55">
        <v>120</v>
      </c>
      <c r="O516" s="48">
        <v>1.5</v>
      </c>
    </row>
    <row r="517" spans="1:15" x14ac:dyDescent="0.3">
      <c r="A517" s="49">
        <v>44573</v>
      </c>
      <c r="B517" s="49" t="s">
        <v>123</v>
      </c>
      <c r="C517" s="51" t="s">
        <v>1</v>
      </c>
      <c r="D517" s="52">
        <v>0</v>
      </c>
      <c r="E517" s="49">
        <v>55746</v>
      </c>
      <c r="F517" s="44">
        <v>1500</v>
      </c>
      <c r="G517" s="44">
        <v>1407</v>
      </c>
      <c r="H517" s="44">
        <v>386</v>
      </c>
      <c r="I517" s="44">
        <v>1021</v>
      </c>
      <c r="J517" s="53">
        <v>1256</v>
      </c>
      <c r="K517" s="54">
        <v>91.82</v>
      </c>
      <c r="L517" s="54">
        <v>91.86</v>
      </c>
      <c r="M517" s="54">
        <v>0.28000000000000003</v>
      </c>
      <c r="N517" s="55">
        <v>244</v>
      </c>
      <c r="O517" s="48">
        <v>1.1000000000000001</v>
      </c>
    </row>
    <row r="518" spans="1:15" x14ac:dyDescent="0.3">
      <c r="A518" s="49">
        <v>44578</v>
      </c>
      <c r="B518" s="49" t="s">
        <v>131</v>
      </c>
      <c r="C518" s="51" t="s">
        <v>10</v>
      </c>
      <c r="D518" s="52"/>
      <c r="E518" s="49">
        <v>44944</v>
      </c>
      <c r="F518" s="44">
        <v>3000</v>
      </c>
      <c r="G518" s="44">
        <v>10451</v>
      </c>
      <c r="H518" s="44">
        <v>8475</v>
      </c>
      <c r="I518" s="44">
        <v>1976</v>
      </c>
      <c r="J518" s="53">
        <v>2726</v>
      </c>
      <c r="K518" s="54">
        <v>100.65219999999999</v>
      </c>
      <c r="L518" s="54">
        <v>100.65293</v>
      </c>
      <c r="M518" s="54">
        <v>-0.64159999999999995</v>
      </c>
      <c r="N518" s="55">
        <v>274</v>
      </c>
      <c r="O518" s="48">
        <v>3.8</v>
      </c>
    </row>
    <row r="519" spans="1:15" x14ac:dyDescent="0.3">
      <c r="A519" s="49">
        <v>44579</v>
      </c>
      <c r="B519" s="49" t="s">
        <v>132</v>
      </c>
      <c r="C519" s="51" t="s">
        <v>6</v>
      </c>
      <c r="D519" s="52">
        <v>0</v>
      </c>
      <c r="E519" s="49">
        <v>46493</v>
      </c>
      <c r="F519" s="44">
        <v>4000</v>
      </c>
      <c r="G519" s="44">
        <v>4340</v>
      </c>
      <c r="H519" s="44">
        <v>2020</v>
      </c>
      <c r="I519" s="44">
        <v>2320</v>
      </c>
      <c r="J519" s="53">
        <v>3220</v>
      </c>
      <c r="K519" s="54">
        <v>101.53</v>
      </c>
      <c r="L519" s="54">
        <v>101.54</v>
      </c>
      <c r="M519" s="54">
        <v>-0.28999999999999998</v>
      </c>
      <c r="N519" s="55">
        <v>780</v>
      </c>
      <c r="O519" s="48">
        <v>1.3</v>
      </c>
    </row>
    <row r="520" spans="1:15" x14ac:dyDescent="0.3">
      <c r="A520" s="49">
        <v>44580</v>
      </c>
      <c r="B520" s="49" t="s">
        <v>108</v>
      </c>
      <c r="C520" s="51" t="s">
        <v>1</v>
      </c>
      <c r="D520" s="52">
        <v>0</v>
      </c>
      <c r="E520" s="49">
        <v>49810</v>
      </c>
      <c r="F520" s="44">
        <v>1500</v>
      </c>
      <c r="G520" s="44">
        <v>1522</v>
      </c>
      <c r="H520" s="44">
        <v>258</v>
      </c>
      <c r="I520" s="44">
        <v>1264</v>
      </c>
      <c r="J520" s="53">
        <v>1325.8</v>
      </c>
      <c r="K520" s="54">
        <v>97.83</v>
      </c>
      <c r="L520" s="54">
        <v>97.84</v>
      </c>
      <c r="M520" s="54">
        <v>0.15</v>
      </c>
      <c r="N520" s="55">
        <v>174.2</v>
      </c>
      <c r="O520" s="48">
        <v>1.1000000000000001</v>
      </c>
    </row>
    <row r="521" spans="1:15" x14ac:dyDescent="0.3">
      <c r="A521" s="49">
        <v>44585</v>
      </c>
      <c r="B521" s="49" t="s">
        <v>118</v>
      </c>
      <c r="C521" s="51" t="s">
        <v>10</v>
      </c>
      <c r="D521" s="52"/>
      <c r="E521" s="49">
        <v>44734</v>
      </c>
      <c r="F521" s="44">
        <v>3000</v>
      </c>
      <c r="G521" s="44">
        <v>11150</v>
      </c>
      <c r="H521" s="44">
        <v>9440</v>
      </c>
      <c r="I521" s="44">
        <v>1710</v>
      </c>
      <c r="J521" s="53">
        <v>2960</v>
      </c>
      <c r="K521" s="54">
        <v>100.2788</v>
      </c>
      <c r="L521" s="54">
        <v>100.27889999999999</v>
      </c>
      <c r="M521" s="54">
        <v>-0.68110000000000004</v>
      </c>
      <c r="N521" s="55">
        <v>40</v>
      </c>
      <c r="O521" s="48">
        <v>3.8</v>
      </c>
    </row>
    <row r="522" spans="1:15" x14ac:dyDescent="0.3">
      <c r="A522" s="49">
        <v>44585</v>
      </c>
      <c r="B522" s="49" t="s">
        <v>129</v>
      </c>
      <c r="C522" s="51" t="s">
        <v>10</v>
      </c>
      <c r="D522" s="52"/>
      <c r="E522" s="49">
        <v>44909</v>
      </c>
      <c r="F522" s="44">
        <v>3000</v>
      </c>
      <c r="G522" s="44">
        <v>6985</v>
      </c>
      <c r="H522" s="44">
        <v>5670</v>
      </c>
      <c r="I522" s="44">
        <v>1315</v>
      </c>
      <c r="J522" s="53">
        <v>2915</v>
      </c>
      <c r="K522" s="54">
        <v>100.6091</v>
      </c>
      <c r="L522" s="54">
        <v>100.60916</v>
      </c>
      <c r="M522" s="54">
        <v>-0.67689999999999995</v>
      </c>
      <c r="N522" s="55">
        <v>85</v>
      </c>
      <c r="O522" s="48">
        <v>2.4</v>
      </c>
    </row>
    <row r="523" spans="1:15" x14ac:dyDescent="0.3">
      <c r="A523" s="49">
        <v>44587</v>
      </c>
      <c r="B523" s="49" t="s">
        <v>130</v>
      </c>
      <c r="C523" s="51" t="s">
        <v>1</v>
      </c>
      <c r="D523" s="52">
        <v>0</v>
      </c>
      <c r="E523" s="49">
        <v>48259</v>
      </c>
      <c r="F523" s="44">
        <v>4000</v>
      </c>
      <c r="G523" s="44">
        <v>4608</v>
      </c>
      <c r="H523" s="44">
        <v>1448</v>
      </c>
      <c r="I523" s="44">
        <v>3160</v>
      </c>
      <c r="J523" s="53">
        <v>3344</v>
      </c>
      <c r="K523" s="54">
        <v>100.78</v>
      </c>
      <c r="L523" s="54">
        <v>100.78</v>
      </c>
      <c r="M523" s="54">
        <v>-0.08</v>
      </c>
      <c r="N523" s="55">
        <v>656</v>
      </c>
      <c r="O523" s="48">
        <v>1.4</v>
      </c>
    </row>
    <row r="524" spans="1:15" x14ac:dyDescent="0.3">
      <c r="A524" s="49">
        <v>44593</v>
      </c>
      <c r="B524" s="49" t="s">
        <v>133</v>
      </c>
      <c r="C524" s="51" t="s">
        <v>4</v>
      </c>
      <c r="D524" s="52">
        <v>0</v>
      </c>
      <c r="E524" s="49">
        <v>45366</v>
      </c>
      <c r="F524" s="44">
        <v>6000</v>
      </c>
      <c r="G524" s="44">
        <v>5831</v>
      </c>
      <c r="H524" s="44">
        <v>3140</v>
      </c>
      <c r="I524" s="44">
        <v>2691</v>
      </c>
      <c r="J524" s="53">
        <v>4846</v>
      </c>
      <c r="K524" s="54">
        <v>101.06</v>
      </c>
      <c r="L524" s="54">
        <v>101.066</v>
      </c>
      <c r="M524" s="54">
        <v>-0.5</v>
      </c>
      <c r="N524" s="55">
        <v>1154</v>
      </c>
      <c r="O524" s="48">
        <v>1.2</v>
      </c>
    </row>
    <row r="525" spans="1:15" x14ac:dyDescent="0.3">
      <c r="A525" s="49">
        <v>44599</v>
      </c>
      <c r="B525" s="49" t="s">
        <v>114</v>
      </c>
      <c r="C525" s="51" t="s">
        <v>10</v>
      </c>
      <c r="D525" s="52"/>
      <c r="E525" s="49">
        <v>44699</v>
      </c>
      <c r="F525" s="44">
        <v>3000</v>
      </c>
      <c r="G525" s="44">
        <v>7039</v>
      </c>
      <c r="H525" s="44">
        <v>5560</v>
      </c>
      <c r="I525" s="44">
        <v>1479</v>
      </c>
      <c r="J525" s="53">
        <v>2929</v>
      </c>
      <c r="K525" s="54">
        <v>100.18600000000001</v>
      </c>
      <c r="L525" s="54">
        <v>100.18651</v>
      </c>
      <c r="M525" s="54">
        <v>-0.68389999999999995</v>
      </c>
      <c r="N525" s="55">
        <v>71</v>
      </c>
      <c r="O525" s="48">
        <v>2.4</v>
      </c>
    </row>
    <row r="526" spans="1:15" x14ac:dyDescent="0.3">
      <c r="A526" s="49">
        <v>44599</v>
      </c>
      <c r="B526" s="49" t="s">
        <v>128</v>
      </c>
      <c r="C526" s="51" t="s">
        <v>10</v>
      </c>
      <c r="D526" s="52"/>
      <c r="E526" s="49">
        <v>44888</v>
      </c>
      <c r="F526" s="44">
        <v>3000</v>
      </c>
      <c r="G526" s="44">
        <v>5205</v>
      </c>
      <c r="H526" s="44">
        <v>4640</v>
      </c>
      <c r="I526" s="44">
        <v>565</v>
      </c>
      <c r="J526" s="53">
        <v>1215</v>
      </c>
      <c r="K526" s="54">
        <v>100.4603</v>
      </c>
      <c r="L526" s="54">
        <v>100.46104</v>
      </c>
      <c r="M526" s="54">
        <v>-0.57569999999999999</v>
      </c>
      <c r="N526" s="55">
        <v>1785</v>
      </c>
      <c r="O526" s="48">
        <v>4.3</v>
      </c>
    </row>
    <row r="527" spans="1:15" x14ac:dyDescent="0.3">
      <c r="A527" s="49">
        <v>44600</v>
      </c>
      <c r="B527" s="49" t="s">
        <v>7</v>
      </c>
      <c r="C527" s="51" t="s">
        <v>8</v>
      </c>
      <c r="D527" s="52">
        <v>1E-3</v>
      </c>
      <c r="E527" s="49">
        <v>46127</v>
      </c>
      <c r="F527" s="44">
        <v>500</v>
      </c>
      <c r="G527" s="44">
        <v>1187</v>
      </c>
      <c r="H527" s="44">
        <v>580</v>
      </c>
      <c r="I527" s="44">
        <v>607</v>
      </c>
      <c r="J527" s="53">
        <v>412.8</v>
      </c>
      <c r="K527" s="54">
        <v>109.35</v>
      </c>
      <c r="L527" s="54">
        <v>109.35</v>
      </c>
      <c r="M527" s="54">
        <v>-2.02</v>
      </c>
      <c r="N527" s="55">
        <v>87.2</v>
      </c>
      <c r="O527" s="48">
        <v>2.9</v>
      </c>
    </row>
    <row r="528" spans="1:15" x14ac:dyDescent="0.3">
      <c r="A528" s="49">
        <v>44600</v>
      </c>
      <c r="B528" s="49" t="s">
        <v>16</v>
      </c>
      <c r="C528" s="51" t="s">
        <v>8</v>
      </c>
      <c r="D528" s="52">
        <v>1E-3</v>
      </c>
      <c r="E528" s="49">
        <v>53432</v>
      </c>
      <c r="F528" s="44">
        <v>200</v>
      </c>
      <c r="G528" s="44">
        <v>347</v>
      </c>
      <c r="H528" s="44">
        <v>126</v>
      </c>
      <c r="I528" s="44">
        <v>221</v>
      </c>
      <c r="J528" s="53">
        <v>176.65</v>
      </c>
      <c r="K528" s="54">
        <v>150.78</v>
      </c>
      <c r="L528" s="54">
        <v>150.83000000000001</v>
      </c>
      <c r="M528" s="54">
        <v>-1.6</v>
      </c>
      <c r="N528" s="55">
        <v>23.35</v>
      </c>
      <c r="O528" s="48">
        <v>2</v>
      </c>
    </row>
    <row r="529" spans="1:15" x14ac:dyDescent="0.3">
      <c r="A529" s="49">
        <v>44601</v>
      </c>
      <c r="B529" s="49" t="s">
        <v>37</v>
      </c>
      <c r="C529" s="51" t="s">
        <v>1</v>
      </c>
      <c r="D529" s="52">
        <v>0</v>
      </c>
      <c r="E529" s="49">
        <v>55015</v>
      </c>
      <c r="F529" s="44">
        <v>1500</v>
      </c>
      <c r="G529" s="44">
        <v>1461</v>
      </c>
      <c r="H529" s="44">
        <v>320</v>
      </c>
      <c r="I529" s="44">
        <v>1141</v>
      </c>
      <c r="J529" s="53">
        <v>1266</v>
      </c>
      <c r="K529" s="54">
        <v>89.41</v>
      </c>
      <c r="L529" s="54">
        <v>89.43</v>
      </c>
      <c r="M529" s="54">
        <v>0.39</v>
      </c>
      <c r="N529" s="55">
        <v>234</v>
      </c>
      <c r="O529" s="48">
        <v>1.2</v>
      </c>
    </row>
    <row r="530" spans="1:15" x14ac:dyDescent="0.3">
      <c r="A530" s="49">
        <v>44606</v>
      </c>
      <c r="B530" s="49" t="s">
        <v>122</v>
      </c>
      <c r="C530" s="51" t="s">
        <v>10</v>
      </c>
      <c r="D530" s="52"/>
      <c r="E530" s="49">
        <v>44797</v>
      </c>
      <c r="F530" s="44">
        <v>3000</v>
      </c>
      <c r="G530" s="44">
        <v>10511</v>
      </c>
      <c r="H530" s="44">
        <v>8225</v>
      </c>
      <c r="I530" s="44">
        <v>2286</v>
      </c>
      <c r="J530" s="53">
        <v>2886</v>
      </c>
      <c r="K530" s="54">
        <v>100.3618</v>
      </c>
      <c r="L530" s="54">
        <v>100.36201</v>
      </c>
      <c r="M530" s="54">
        <v>-0.68710000000000004</v>
      </c>
      <c r="N530" s="55">
        <v>114</v>
      </c>
      <c r="O530" s="48">
        <v>3.6</v>
      </c>
    </row>
    <row r="531" spans="1:15" x14ac:dyDescent="0.3">
      <c r="A531" s="49">
        <v>44607</v>
      </c>
      <c r="B531" s="49" t="s">
        <v>132</v>
      </c>
      <c r="C531" s="51" t="s">
        <v>6</v>
      </c>
      <c r="D531" s="52">
        <v>0</v>
      </c>
      <c r="E531" s="49">
        <v>46493</v>
      </c>
      <c r="F531" s="44">
        <v>4000</v>
      </c>
      <c r="G531" s="44">
        <v>4127</v>
      </c>
      <c r="H531" s="44">
        <v>1080</v>
      </c>
      <c r="I531" s="44">
        <v>3047</v>
      </c>
      <c r="J531" s="53">
        <v>3247</v>
      </c>
      <c r="K531" s="54">
        <v>99.77</v>
      </c>
      <c r="L531" s="54">
        <v>99.78</v>
      </c>
      <c r="M531" s="54">
        <v>0.04</v>
      </c>
      <c r="N531" s="55">
        <v>753</v>
      </c>
      <c r="O531" s="48">
        <v>1.3</v>
      </c>
    </row>
    <row r="532" spans="1:15" x14ac:dyDescent="0.3">
      <c r="A532" s="49">
        <v>44608</v>
      </c>
      <c r="B532" s="49" t="s">
        <v>130</v>
      </c>
      <c r="C532" s="51" t="s">
        <v>1</v>
      </c>
      <c r="D532" s="52">
        <v>0</v>
      </c>
      <c r="E532" s="49">
        <v>48259</v>
      </c>
      <c r="F532" s="44">
        <v>4000</v>
      </c>
      <c r="G532" s="44">
        <v>6522</v>
      </c>
      <c r="H532" s="44">
        <v>2181</v>
      </c>
      <c r="I532" s="44">
        <v>4341</v>
      </c>
      <c r="J532" s="53">
        <v>3272.55</v>
      </c>
      <c r="K532" s="54">
        <v>96.98</v>
      </c>
      <c r="L532" s="54">
        <v>96.98</v>
      </c>
      <c r="M532" s="54">
        <v>0.31</v>
      </c>
      <c r="N532" s="55">
        <v>727.45</v>
      </c>
      <c r="O532" s="48">
        <v>2</v>
      </c>
    </row>
    <row r="533" spans="1:15" x14ac:dyDescent="0.3">
      <c r="A533" s="49">
        <v>44613</v>
      </c>
      <c r="B533" s="49" t="s">
        <v>134</v>
      </c>
      <c r="C533" s="51" t="s">
        <v>10</v>
      </c>
      <c r="D533" s="52"/>
      <c r="E533" s="49">
        <v>44979</v>
      </c>
      <c r="F533" s="44">
        <v>3000</v>
      </c>
      <c r="G533" s="44">
        <v>4870</v>
      </c>
      <c r="H533" s="44">
        <v>2750</v>
      </c>
      <c r="I533" s="44">
        <v>2120</v>
      </c>
      <c r="J533" s="53">
        <v>2845</v>
      </c>
      <c r="K533" s="54">
        <v>100.63079999999999</v>
      </c>
      <c r="L533" s="54">
        <v>100.63561</v>
      </c>
      <c r="M533" s="54">
        <v>-0.62470000000000003</v>
      </c>
      <c r="N533" s="55">
        <v>155</v>
      </c>
      <c r="O533" s="48">
        <v>1.7</v>
      </c>
    </row>
    <row r="534" spans="1:15" x14ac:dyDescent="0.3">
      <c r="A534" s="49">
        <v>44615</v>
      </c>
      <c r="B534" s="49" t="s">
        <v>108</v>
      </c>
      <c r="C534" s="51" t="s">
        <v>1</v>
      </c>
      <c r="D534" s="52">
        <v>0</v>
      </c>
      <c r="E534" s="49">
        <v>49810</v>
      </c>
      <c r="F534" s="44">
        <v>1500</v>
      </c>
      <c r="G534" s="44">
        <v>3487</v>
      </c>
      <c r="H534" s="44">
        <v>1247</v>
      </c>
      <c r="I534" s="44">
        <v>2240</v>
      </c>
      <c r="J534" s="53">
        <v>1283</v>
      </c>
      <c r="K534" s="54">
        <v>94.8</v>
      </c>
      <c r="L534" s="54">
        <v>94.82</v>
      </c>
      <c r="M534" s="54">
        <v>0.37</v>
      </c>
      <c r="N534" s="55">
        <v>217</v>
      </c>
      <c r="O534" s="48">
        <v>2.7</v>
      </c>
    </row>
    <row r="535" spans="1:15" x14ac:dyDescent="0.3">
      <c r="A535" s="49">
        <v>44620</v>
      </c>
      <c r="B535" s="49" t="s">
        <v>120</v>
      </c>
      <c r="C535" s="51" t="s">
        <v>10</v>
      </c>
      <c r="D535" s="52"/>
      <c r="E535" s="49">
        <v>44762</v>
      </c>
      <c r="F535" s="44">
        <v>3000</v>
      </c>
      <c r="G535" s="44">
        <v>6857</v>
      </c>
      <c r="H535" s="44">
        <v>5234</v>
      </c>
      <c r="I535" s="44">
        <v>1623</v>
      </c>
      <c r="J535" s="53">
        <v>2673</v>
      </c>
      <c r="K535" s="54">
        <v>100.28319999999999</v>
      </c>
      <c r="L535" s="54">
        <v>100.28337999999999</v>
      </c>
      <c r="M535" s="54">
        <v>-0.72660000000000002</v>
      </c>
      <c r="N535" s="55">
        <v>327</v>
      </c>
      <c r="O535" s="48">
        <v>2.6</v>
      </c>
    </row>
    <row r="536" spans="1:15" x14ac:dyDescent="0.3">
      <c r="A536" s="49">
        <v>44620</v>
      </c>
      <c r="B536" s="49" t="s">
        <v>131</v>
      </c>
      <c r="C536" s="51" t="s">
        <v>10</v>
      </c>
      <c r="D536" s="52"/>
      <c r="E536" s="49">
        <v>44944</v>
      </c>
      <c r="F536" s="44">
        <v>3000</v>
      </c>
      <c r="G536" s="44">
        <v>4890</v>
      </c>
      <c r="H536" s="44">
        <v>3350</v>
      </c>
      <c r="I536" s="44">
        <v>1540</v>
      </c>
      <c r="J536" s="53">
        <v>2690</v>
      </c>
      <c r="K536" s="54">
        <v>100.5866</v>
      </c>
      <c r="L536" s="54">
        <v>100.59032999999999</v>
      </c>
      <c r="M536" s="54">
        <v>-0.65610000000000002</v>
      </c>
      <c r="N536" s="55">
        <v>310</v>
      </c>
      <c r="O536" s="48">
        <v>1.8</v>
      </c>
    </row>
    <row r="537" spans="1:15" x14ac:dyDescent="0.3">
      <c r="A537" s="49">
        <v>44621</v>
      </c>
      <c r="B537" s="49" t="s">
        <v>123</v>
      </c>
      <c r="C537" s="51" t="s">
        <v>1</v>
      </c>
      <c r="D537" s="52">
        <v>0</v>
      </c>
      <c r="E537" s="49">
        <v>55746</v>
      </c>
      <c r="F537" s="44">
        <v>4000</v>
      </c>
      <c r="G537" s="44"/>
      <c r="H537" s="44"/>
      <c r="I537" s="44"/>
      <c r="J537" s="53">
        <v>4000</v>
      </c>
      <c r="K537" s="54"/>
      <c r="L537" s="54">
        <v>90.733000000000004</v>
      </c>
      <c r="M537" s="54">
        <v>0.32</v>
      </c>
      <c r="N537" s="55">
        <v>0</v>
      </c>
      <c r="O537" s="48"/>
    </row>
    <row r="538" spans="1:15" x14ac:dyDescent="0.3">
      <c r="A538" s="49">
        <v>44622</v>
      </c>
      <c r="B538" s="49" t="s">
        <v>93</v>
      </c>
      <c r="C538" s="51" t="s">
        <v>94</v>
      </c>
      <c r="D538" s="52">
        <v>0</v>
      </c>
      <c r="E538" s="49">
        <v>47710</v>
      </c>
      <c r="F538" s="44">
        <v>1500</v>
      </c>
      <c r="G538" s="44">
        <v>1743</v>
      </c>
      <c r="H538" s="44">
        <v>400</v>
      </c>
      <c r="I538" s="44">
        <v>1343</v>
      </c>
      <c r="J538" s="53">
        <v>1440.85</v>
      </c>
      <c r="K538" s="54">
        <v>101.72</v>
      </c>
      <c r="L538" s="54">
        <v>101.72</v>
      </c>
      <c r="M538" s="54">
        <v>-0.2</v>
      </c>
      <c r="N538" s="55">
        <v>59.15</v>
      </c>
      <c r="O538" s="48">
        <v>1.2</v>
      </c>
    </row>
    <row r="539" spans="1:15" x14ac:dyDescent="0.3">
      <c r="A539" s="49">
        <v>44622</v>
      </c>
      <c r="B539" s="49" t="s">
        <v>87</v>
      </c>
      <c r="C539" s="51" t="s">
        <v>1</v>
      </c>
      <c r="D539" s="52">
        <v>0</v>
      </c>
      <c r="E539" s="49">
        <v>47710</v>
      </c>
      <c r="F539" s="44">
        <v>1500</v>
      </c>
      <c r="G539" s="44"/>
      <c r="H539" s="44"/>
      <c r="I539" s="44"/>
      <c r="J539" s="53"/>
      <c r="K539" s="54"/>
      <c r="L539" s="54"/>
      <c r="M539" s="54"/>
      <c r="N539" s="55">
        <v>1500</v>
      </c>
      <c r="O539" s="48"/>
    </row>
    <row r="540" spans="1:15" x14ac:dyDescent="0.3">
      <c r="A540" s="49">
        <v>44623</v>
      </c>
      <c r="B540" s="49" t="s">
        <v>133</v>
      </c>
      <c r="C540" s="51" t="s">
        <v>4</v>
      </c>
      <c r="D540" s="52">
        <v>0</v>
      </c>
      <c r="E540" s="49">
        <v>45366</v>
      </c>
      <c r="F540" s="44">
        <v>2500</v>
      </c>
      <c r="G540" s="44"/>
      <c r="H540" s="44"/>
      <c r="I540" s="44"/>
      <c r="J540" s="53"/>
      <c r="K540" s="54"/>
      <c r="L540" s="54"/>
      <c r="M540" s="54"/>
      <c r="N540" s="55">
        <v>2500</v>
      </c>
      <c r="O540" s="48"/>
    </row>
    <row r="541" spans="1:15" x14ac:dyDescent="0.3">
      <c r="A541" s="49">
        <v>44627</v>
      </c>
      <c r="B541" s="49" t="s">
        <v>118</v>
      </c>
      <c r="C541" s="51" t="s">
        <v>10</v>
      </c>
      <c r="D541" s="52"/>
      <c r="E541" s="49">
        <v>44734</v>
      </c>
      <c r="F541" s="44">
        <v>3000</v>
      </c>
      <c r="G541" s="44">
        <v>5782</v>
      </c>
      <c r="H541" s="44">
        <v>4150</v>
      </c>
      <c r="I541" s="44">
        <v>1632</v>
      </c>
      <c r="J541" s="53">
        <v>2932</v>
      </c>
      <c r="K541" s="54">
        <v>100.2236</v>
      </c>
      <c r="L541" s="54">
        <v>100.22395</v>
      </c>
      <c r="M541" s="54">
        <v>-0.7661</v>
      </c>
      <c r="N541" s="55">
        <v>68</v>
      </c>
      <c r="O541" s="48">
        <v>2</v>
      </c>
    </row>
    <row r="542" spans="1:15" x14ac:dyDescent="0.3">
      <c r="A542" s="49">
        <v>44627</v>
      </c>
      <c r="B542" s="49" t="s">
        <v>129</v>
      </c>
      <c r="C542" s="51" t="s">
        <v>10</v>
      </c>
      <c r="D542" s="52"/>
      <c r="E542" s="49">
        <v>44909</v>
      </c>
      <c r="F542" s="44">
        <v>3000</v>
      </c>
      <c r="G542" s="44">
        <v>4245</v>
      </c>
      <c r="H542" s="44">
        <v>3665</v>
      </c>
      <c r="I542" s="44">
        <v>580</v>
      </c>
      <c r="J542" s="53">
        <v>2145</v>
      </c>
      <c r="K542" s="54">
        <v>100.5348</v>
      </c>
      <c r="L542" s="54">
        <v>100.53816999999999</v>
      </c>
      <c r="M542" s="54">
        <v>-0.68820000000000003</v>
      </c>
      <c r="N542" s="55">
        <v>855</v>
      </c>
      <c r="O542" s="48">
        <v>2</v>
      </c>
    </row>
    <row r="543" spans="1:15" x14ac:dyDescent="0.3">
      <c r="A543" s="49">
        <v>44628</v>
      </c>
      <c r="B543" s="49" t="s">
        <v>13</v>
      </c>
      <c r="C543" s="51" t="s">
        <v>8</v>
      </c>
      <c r="D543" s="52">
        <v>5.0000000000000001E-3</v>
      </c>
      <c r="E543" s="49">
        <v>47588</v>
      </c>
      <c r="F543" s="44">
        <v>350</v>
      </c>
      <c r="G543" s="44">
        <v>463</v>
      </c>
      <c r="H543" s="44">
        <v>279</v>
      </c>
      <c r="I543" s="44">
        <v>184</v>
      </c>
      <c r="J543" s="53">
        <v>334</v>
      </c>
      <c r="K543" s="54">
        <v>129.75</v>
      </c>
      <c r="L543" s="54">
        <v>129.82</v>
      </c>
      <c r="M543" s="54">
        <v>-2.74</v>
      </c>
      <c r="N543" s="55">
        <v>16</v>
      </c>
      <c r="O543" s="48">
        <v>1.4</v>
      </c>
    </row>
    <row r="544" spans="1:15" x14ac:dyDescent="0.3">
      <c r="A544" s="49">
        <v>44628</v>
      </c>
      <c r="B544" s="49" t="s">
        <v>106</v>
      </c>
      <c r="C544" s="51" t="s">
        <v>8</v>
      </c>
      <c r="D544" s="52">
        <v>1E-3</v>
      </c>
      <c r="E544" s="49">
        <v>48684</v>
      </c>
      <c r="F544" s="44">
        <v>400</v>
      </c>
      <c r="G544" s="44">
        <v>373</v>
      </c>
      <c r="H544" s="44">
        <v>211</v>
      </c>
      <c r="I544" s="44">
        <v>162</v>
      </c>
      <c r="J544" s="53">
        <v>212</v>
      </c>
      <c r="K544" s="54">
        <v>132.75</v>
      </c>
      <c r="L544" s="54">
        <v>132.80000000000001</v>
      </c>
      <c r="M544" s="54">
        <v>-2.44</v>
      </c>
      <c r="N544" s="55">
        <v>188</v>
      </c>
      <c r="O544" s="48">
        <v>1.8</v>
      </c>
    </row>
    <row r="545" spans="1:15" x14ac:dyDescent="0.3">
      <c r="A545" s="49">
        <v>44634</v>
      </c>
      <c r="B545" s="49" t="s">
        <v>125</v>
      </c>
      <c r="C545" s="51" t="s">
        <v>10</v>
      </c>
      <c r="D545" s="52"/>
      <c r="E545" s="49">
        <v>44825</v>
      </c>
      <c r="F545" s="44">
        <v>3000</v>
      </c>
      <c r="G545" s="44">
        <v>5892</v>
      </c>
      <c r="H545" s="44">
        <v>4525</v>
      </c>
      <c r="I545" s="44">
        <v>1367</v>
      </c>
      <c r="J545" s="53">
        <v>1757</v>
      </c>
      <c r="K545" s="54">
        <v>100.37</v>
      </c>
      <c r="L545" s="54">
        <v>100.37203</v>
      </c>
      <c r="M545" s="54">
        <v>-0.70599999999999996</v>
      </c>
      <c r="N545" s="55">
        <v>1243</v>
      </c>
      <c r="O545" s="48">
        <v>3.4</v>
      </c>
    </row>
    <row r="546" spans="1:15" x14ac:dyDescent="0.3">
      <c r="A546" s="49">
        <v>44635</v>
      </c>
      <c r="B546" s="49" t="s">
        <v>133</v>
      </c>
      <c r="C546" s="51" t="s">
        <v>4</v>
      </c>
      <c r="D546" s="52">
        <v>0</v>
      </c>
      <c r="E546" s="49">
        <v>45366</v>
      </c>
      <c r="F546" s="44">
        <v>5500</v>
      </c>
      <c r="G546" s="44">
        <v>4769</v>
      </c>
      <c r="H546" s="44">
        <v>2220</v>
      </c>
      <c r="I546" s="44">
        <v>2549</v>
      </c>
      <c r="J546" s="53">
        <v>4403</v>
      </c>
      <c r="K546" s="54">
        <v>100.71</v>
      </c>
      <c r="L546" s="54">
        <v>100.717</v>
      </c>
      <c r="M546" s="54">
        <v>-0.36</v>
      </c>
      <c r="N546" s="55">
        <v>1097</v>
      </c>
      <c r="O546" s="48">
        <v>1.1000000000000001</v>
      </c>
    </row>
    <row r="547" spans="1:15" x14ac:dyDescent="0.3">
      <c r="A547" s="49">
        <v>44636</v>
      </c>
      <c r="B547" s="49" t="s">
        <v>130</v>
      </c>
      <c r="C547" s="51" t="s">
        <v>1</v>
      </c>
      <c r="D547" s="52">
        <v>0</v>
      </c>
      <c r="E547" s="49">
        <v>48259</v>
      </c>
      <c r="F547" s="44">
        <v>4000</v>
      </c>
      <c r="G547" s="44">
        <v>4322</v>
      </c>
      <c r="H547" s="44">
        <v>1095</v>
      </c>
      <c r="I547" s="44">
        <v>3227</v>
      </c>
      <c r="J547" s="53">
        <v>3427</v>
      </c>
      <c r="K547" s="54">
        <v>96.28</v>
      </c>
      <c r="L547" s="54">
        <v>96.28</v>
      </c>
      <c r="M547" s="54">
        <v>0.38</v>
      </c>
      <c r="N547" s="55">
        <v>573</v>
      </c>
      <c r="O547" s="48">
        <v>1.3</v>
      </c>
    </row>
    <row r="548" spans="1:15" x14ac:dyDescent="0.3">
      <c r="A548" s="49">
        <v>44641</v>
      </c>
      <c r="B548" s="49" t="s">
        <v>135</v>
      </c>
      <c r="C548" s="51" t="s">
        <v>10</v>
      </c>
      <c r="D548" s="52"/>
      <c r="E548" s="49">
        <v>45007</v>
      </c>
      <c r="F548" s="44">
        <v>3000</v>
      </c>
      <c r="G548" s="44">
        <v>3570</v>
      </c>
      <c r="H548" s="44">
        <v>2215</v>
      </c>
      <c r="I548" s="44">
        <v>1355</v>
      </c>
      <c r="J548" s="53">
        <v>1630</v>
      </c>
      <c r="K548" s="54">
        <v>100.5664</v>
      </c>
      <c r="L548" s="54">
        <v>100.56673000000001</v>
      </c>
      <c r="M548" s="54">
        <v>-0.55730000000000002</v>
      </c>
      <c r="N548" s="55">
        <v>1370</v>
      </c>
      <c r="O548" s="48">
        <v>2.2000000000000002</v>
      </c>
    </row>
    <row r="549" spans="1:15" x14ac:dyDescent="0.3">
      <c r="A549" s="49">
        <v>44642</v>
      </c>
      <c r="B549" s="49" t="s">
        <v>132</v>
      </c>
      <c r="C549" s="51" t="s">
        <v>6</v>
      </c>
      <c r="D549" s="52">
        <v>0</v>
      </c>
      <c r="E549" s="49">
        <v>46493</v>
      </c>
      <c r="F549" s="44">
        <v>4000</v>
      </c>
      <c r="G549" s="44">
        <v>4252</v>
      </c>
      <c r="H549" s="44">
        <v>1030</v>
      </c>
      <c r="I549" s="44">
        <v>3222</v>
      </c>
      <c r="J549" s="53">
        <v>3324.8</v>
      </c>
      <c r="K549" s="54">
        <v>98.92</v>
      </c>
      <c r="L549" s="54">
        <v>98.93</v>
      </c>
      <c r="M549" s="54">
        <v>0.21</v>
      </c>
      <c r="N549" s="55">
        <v>675.2</v>
      </c>
      <c r="O549" s="48">
        <v>1.3</v>
      </c>
    </row>
    <row r="550" spans="1:15" x14ac:dyDescent="0.3">
      <c r="A550" s="49">
        <v>44648</v>
      </c>
      <c r="B550" s="49" t="s">
        <v>122</v>
      </c>
      <c r="C550" s="51" t="s">
        <v>10</v>
      </c>
      <c r="D550" s="52"/>
      <c r="E550" s="49">
        <v>44797</v>
      </c>
      <c r="F550" s="44">
        <v>3000</v>
      </c>
      <c r="G550" s="44">
        <v>2936</v>
      </c>
      <c r="H550" s="44">
        <v>2030</v>
      </c>
      <c r="I550" s="44">
        <v>906</v>
      </c>
      <c r="J550" s="53">
        <v>1636</v>
      </c>
      <c r="K550" s="54">
        <v>100.25830000000001</v>
      </c>
      <c r="L550" s="54">
        <v>100.26090000000001</v>
      </c>
      <c r="M550" s="54">
        <v>-0.63729999999999998</v>
      </c>
      <c r="N550" s="55">
        <v>1364</v>
      </c>
      <c r="O550" s="48">
        <v>1.8</v>
      </c>
    </row>
    <row r="551" spans="1:15" x14ac:dyDescent="0.3">
      <c r="A551" s="49">
        <v>44648</v>
      </c>
      <c r="B551" s="49" t="s">
        <v>134</v>
      </c>
      <c r="C551" s="51" t="s">
        <v>10</v>
      </c>
      <c r="D551" s="52"/>
      <c r="E551" s="49">
        <v>44979</v>
      </c>
      <c r="F551" s="44">
        <v>3000</v>
      </c>
      <c r="G551" s="44">
        <v>1487</v>
      </c>
      <c r="H551" s="44">
        <v>1140</v>
      </c>
      <c r="I551" s="44">
        <v>347</v>
      </c>
      <c r="J551" s="53">
        <v>547</v>
      </c>
      <c r="K551" s="54">
        <v>100.48</v>
      </c>
      <c r="L551" s="54">
        <v>100.49813</v>
      </c>
      <c r="M551" s="54">
        <v>-0.54239999999999999</v>
      </c>
      <c r="N551" s="55">
        <v>2453</v>
      </c>
      <c r="O551" s="48">
        <v>2.7</v>
      </c>
    </row>
    <row r="552" spans="1:15" x14ac:dyDescent="0.3">
      <c r="A552" s="49">
        <v>44655</v>
      </c>
      <c r="B552" s="49" t="s">
        <v>120</v>
      </c>
      <c r="C552" s="51" t="s">
        <v>10</v>
      </c>
      <c r="D552" s="52"/>
      <c r="E552" s="49">
        <v>44762</v>
      </c>
      <c r="F552" s="44">
        <v>3000</v>
      </c>
      <c r="G552" s="44">
        <v>6315</v>
      </c>
      <c r="H552" s="44">
        <v>4820</v>
      </c>
      <c r="I552" s="44">
        <v>1495</v>
      </c>
      <c r="J552" s="53">
        <v>2770</v>
      </c>
      <c r="K552" s="54">
        <v>100.19289999999999</v>
      </c>
      <c r="L552" s="54">
        <v>100.19356000000001</v>
      </c>
      <c r="M552" s="54">
        <v>-0.66239999999999999</v>
      </c>
      <c r="N552" s="55">
        <v>230</v>
      </c>
      <c r="O552" s="48">
        <v>2.2999999999999998</v>
      </c>
    </row>
    <row r="553" spans="1:15" x14ac:dyDescent="0.3">
      <c r="A553" s="49">
        <v>44655</v>
      </c>
      <c r="B553" s="49" t="s">
        <v>131</v>
      </c>
      <c r="C553" s="51" t="s">
        <v>10</v>
      </c>
      <c r="D553" s="52"/>
      <c r="E553" s="49">
        <v>44944</v>
      </c>
      <c r="F553" s="44">
        <v>3000</v>
      </c>
      <c r="G553" s="44">
        <v>6075</v>
      </c>
      <c r="H553" s="44">
        <v>5030</v>
      </c>
      <c r="I553" s="44">
        <v>1045</v>
      </c>
      <c r="J553" s="53">
        <v>2410</v>
      </c>
      <c r="K553" s="54">
        <v>100.3921</v>
      </c>
      <c r="L553" s="54">
        <v>100.39823</v>
      </c>
      <c r="M553" s="54">
        <v>-0.4975</v>
      </c>
      <c r="N553" s="55">
        <v>590</v>
      </c>
      <c r="O553" s="48">
        <v>2.5</v>
      </c>
    </row>
    <row r="554" spans="1:15" x14ac:dyDescent="0.3">
      <c r="A554" s="49">
        <v>44656</v>
      </c>
      <c r="B554" s="49" t="s">
        <v>13</v>
      </c>
      <c r="C554" s="51" t="s">
        <v>8</v>
      </c>
      <c r="D554" s="52">
        <v>5.0000000000000001E-3</v>
      </c>
      <c r="E554" s="49">
        <v>47588</v>
      </c>
      <c r="F554" s="44">
        <v>500</v>
      </c>
      <c r="G554" s="44">
        <v>682</v>
      </c>
      <c r="H554" s="44">
        <v>340</v>
      </c>
      <c r="I554" s="44">
        <v>342</v>
      </c>
      <c r="J554" s="53">
        <v>432</v>
      </c>
      <c r="K554" s="54">
        <v>124.92</v>
      </c>
      <c r="L554" s="54">
        <v>124.98</v>
      </c>
      <c r="M554" s="54">
        <v>-2.2999999999999998</v>
      </c>
      <c r="N554" s="55">
        <v>68</v>
      </c>
      <c r="O554" s="48">
        <v>1.6</v>
      </c>
    </row>
    <row r="555" spans="1:15" x14ac:dyDescent="0.3">
      <c r="A555" s="49">
        <v>44656</v>
      </c>
      <c r="B555" s="49" t="s">
        <v>16</v>
      </c>
      <c r="C555" s="51" t="s">
        <v>8</v>
      </c>
      <c r="D555" s="52">
        <v>1E-3</v>
      </c>
      <c r="E555" s="49">
        <v>53432</v>
      </c>
      <c r="F555" s="44">
        <v>100</v>
      </c>
      <c r="G555" s="44">
        <v>134</v>
      </c>
      <c r="H555" s="44">
        <v>132</v>
      </c>
      <c r="I555" s="44">
        <v>2</v>
      </c>
      <c r="J555" s="53">
        <v>47</v>
      </c>
      <c r="K555" s="54">
        <v>160.46</v>
      </c>
      <c r="L555" s="54">
        <v>160.57</v>
      </c>
      <c r="M555" s="54">
        <v>-1.87</v>
      </c>
      <c r="N555" s="55">
        <v>53</v>
      </c>
      <c r="O555" s="48">
        <v>2.9</v>
      </c>
    </row>
    <row r="556" spans="1:15" x14ac:dyDescent="0.3">
      <c r="A556" s="49">
        <v>44662</v>
      </c>
      <c r="B556" s="49" t="s">
        <v>126</v>
      </c>
      <c r="C556" s="51" t="s">
        <v>10</v>
      </c>
      <c r="D556" s="52"/>
      <c r="E556" s="49">
        <v>44853</v>
      </c>
      <c r="F556" s="44">
        <v>3000</v>
      </c>
      <c r="G556" s="44">
        <v>5444</v>
      </c>
      <c r="H556" s="44">
        <v>3525</v>
      </c>
      <c r="I556" s="44">
        <v>1919</v>
      </c>
      <c r="J556" s="53">
        <v>2719</v>
      </c>
      <c r="K556" s="54">
        <v>100.2834</v>
      </c>
      <c r="L556" s="54">
        <v>100.28363</v>
      </c>
      <c r="M556" s="54">
        <v>-0.53869999999999996</v>
      </c>
      <c r="N556" s="55">
        <v>281</v>
      </c>
      <c r="O556" s="48">
        <v>2</v>
      </c>
    </row>
    <row r="557" spans="1:15" x14ac:dyDescent="0.3">
      <c r="A557" s="49">
        <v>44662</v>
      </c>
      <c r="B557" s="49" t="s">
        <v>136</v>
      </c>
      <c r="C557" s="51" t="s">
        <v>10</v>
      </c>
      <c r="D557" s="52"/>
      <c r="E557" s="49">
        <v>45029</v>
      </c>
      <c r="F557" s="44">
        <v>3000</v>
      </c>
      <c r="G557" s="44">
        <v>4345</v>
      </c>
      <c r="H557" s="44">
        <v>3600</v>
      </c>
      <c r="I557" s="44">
        <v>745</v>
      </c>
      <c r="J557" s="53">
        <v>2615</v>
      </c>
      <c r="K557" s="54">
        <v>100.3432</v>
      </c>
      <c r="L557" s="54">
        <v>100.34327</v>
      </c>
      <c r="M557" s="54">
        <v>-0.33739999999999998</v>
      </c>
      <c r="N557" s="55">
        <v>385</v>
      </c>
      <c r="O557" s="48">
        <v>1.7</v>
      </c>
    </row>
    <row r="558" spans="1:15" x14ac:dyDescent="0.3">
      <c r="A558" s="49">
        <v>44663</v>
      </c>
      <c r="B558" s="49" t="s">
        <v>133</v>
      </c>
      <c r="C558" s="51" t="s">
        <v>4</v>
      </c>
      <c r="D558" s="52">
        <v>0</v>
      </c>
      <c r="E558" s="49">
        <v>45366</v>
      </c>
      <c r="F558" s="44">
        <v>5500</v>
      </c>
      <c r="G558" s="44">
        <v>6908</v>
      </c>
      <c r="H558" s="44">
        <v>3210</v>
      </c>
      <c r="I558" s="44">
        <v>3698</v>
      </c>
      <c r="J558" s="53">
        <v>4453</v>
      </c>
      <c r="K558" s="54">
        <v>99.69</v>
      </c>
      <c r="L558" s="54">
        <v>99.7</v>
      </c>
      <c r="M558" s="54">
        <v>0.16</v>
      </c>
      <c r="N558" s="55">
        <v>1047</v>
      </c>
      <c r="O558" s="48">
        <v>1.6</v>
      </c>
    </row>
    <row r="559" spans="1:15" x14ac:dyDescent="0.3">
      <c r="A559" s="49">
        <v>44664</v>
      </c>
      <c r="B559" s="49" t="s">
        <v>130</v>
      </c>
      <c r="C559" s="51" t="s">
        <v>1</v>
      </c>
      <c r="D559" s="52">
        <v>0</v>
      </c>
      <c r="E559" s="49">
        <v>48259</v>
      </c>
      <c r="F559" s="44">
        <v>4000</v>
      </c>
      <c r="G559" s="44">
        <v>4121</v>
      </c>
      <c r="H559" s="44">
        <v>783</v>
      </c>
      <c r="I559" s="44">
        <v>3338</v>
      </c>
      <c r="J559" s="53">
        <v>3274.2</v>
      </c>
      <c r="K559" s="54">
        <v>92.2</v>
      </c>
      <c r="L559" s="54">
        <v>92.21</v>
      </c>
      <c r="M559" s="54">
        <v>0.83</v>
      </c>
      <c r="N559" s="55">
        <v>725.8</v>
      </c>
      <c r="O559" s="48">
        <v>1.3</v>
      </c>
    </row>
    <row r="560" spans="1:15" x14ac:dyDescent="0.3">
      <c r="A560" s="49">
        <v>44670</v>
      </c>
      <c r="B560" s="49" t="s">
        <v>132</v>
      </c>
      <c r="C560" s="51" t="s">
        <v>6</v>
      </c>
      <c r="D560" s="52">
        <v>0</v>
      </c>
      <c r="E560" s="49">
        <v>46493</v>
      </c>
      <c r="F560" s="44">
        <v>4000</v>
      </c>
      <c r="G560" s="44">
        <v>4908</v>
      </c>
      <c r="H560" s="44">
        <v>990</v>
      </c>
      <c r="I560" s="44">
        <v>3918</v>
      </c>
      <c r="J560" s="53">
        <v>3283.5</v>
      </c>
      <c r="K560" s="54">
        <v>96.87</v>
      </c>
      <c r="L560" s="54">
        <v>96.87</v>
      </c>
      <c r="M560" s="54">
        <v>0.64</v>
      </c>
      <c r="N560" s="55">
        <v>716.5</v>
      </c>
      <c r="O560" s="48">
        <v>1.5</v>
      </c>
    </row>
    <row r="561" spans="1:15" x14ac:dyDescent="0.3">
      <c r="A561" s="49">
        <v>44671</v>
      </c>
      <c r="B561" s="49" t="s">
        <v>15</v>
      </c>
      <c r="C561" s="51" t="s">
        <v>1</v>
      </c>
      <c r="D561" s="52">
        <v>2.5000000000000001E-2</v>
      </c>
      <c r="E561" s="49">
        <v>53554</v>
      </c>
      <c r="F561" s="44">
        <v>1000</v>
      </c>
      <c r="G561" s="44">
        <v>1130</v>
      </c>
      <c r="H561" s="44">
        <v>131</v>
      </c>
      <c r="I561" s="44">
        <v>999</v>
      </c>
      <c r="J561" s="53">
        <v>859.2</v>
      </c>
      <c r="K561" s="54">
        <v>133.47999999999999</v>
      </c>
      <c r="L561" s="54">
        <v>133.5</v>
      </c>
      <c r="M561" s="54">
        <v>0.95</v>
      </c>
      <c r="N561" s="55">
        <v>140.80000000000001</v>
      </c>
      <c r="O561" s="48">
        <v>1.3</v>
      </c>
    </row>
    <row r="562" spans="1:15" x14ac:dyDescent="0.3">
      <c r="A562" s="49">
        <v>44676</v>
      </c>
      <c r="B562" s="49" t="s">
        <v>125</v>
      </c>
      <c r="C562" s="51" t="s">
        <v>10</v>
      </c>
      <c r="D562" s="52"/>
      <c r="E562" s="49">
        <v>44825</v>
      </c>
      <c r="F562" s="44">
        <v>3500</v>
      </c>
      <c r="G562" s="44">
        <v>3695</v>
      </c>
      <c r="H562" s="44">
        <v>2735</v>
      </c>
      <c r="I562" s="44">
        <v>960</v>
      </c>
      <c r="J562" s="53">
        <v>3210</v>
      </c>
      <c r="K562" s="54">
        <v>100.2456</v>
      </c>
      <c r="L562" s="54">
        <v>100.24793</v>
      </c>
      <c r="M562" s="54">
        <v>-0.60570000000000002</v>
      </c>
      <c r="N562" s="55">
        <v>290</v>
      </c>
      <c r="O562" s="48">
        <v>1.2</v>
      </c>
    </row>
    <row r="563" spans="1:15" x14ac:dyDescent="0.3">
      <c r="A563" s="49">
        <v>44676</v>
      </c>
      <c r="B563" s="49" t="s">
        <v>135</v>
      </c>
      <c r="C563" s="51" t="s">
        <v>10</v>
      </c>
      <c r="D563" s="52"/>
      <c r="E563" s="49">
        <v>45007</v>
      </c>
      <c r="F563" s="44">
        <v>2500</v>
      </c>
      <c r="G563" s="44">
        <v>3492</v>
      </c>
      <c r="H563" s="44">
        <v>2660</v>
      </c>
      <c r="I563" s="44">
        <v>832</v>
      </c>
      <c r="J563" s="53">
        <v>982</v>
      </c>
      <c r="K563" s="54">
        <v>100.28100000000001</v>
      </c>
      <c r="L563" s="54">
        <v>100.28417</v>
      </c>
      <c r="M563" s="54">
        <v>-0.31009999999999999</v>
      </c>
      <c r="N563" s="55">
        <v>1518</v>
      </c>
      <c r="O563" s="48">
        <v>3.6</v>
      </c>
    </row>
    <row r="564" spans="1:15" x14ac:dyDescent="0.3">
      <c r="A564" s="49">
        <v>44678</v>
      </c>
      <c r="B564" s="49" t="s">
        <v>137</v>
      </c>
      <c r="C564" s="51" t="s">
        <v>1</v>
      </c>
      <c r="D564" s="52">
        <v>0.01</v>
      </c>
      <c r="E564" s="49">
        <v>50540</v>
      </c>
      <c r="F564" s="44">
        <v>2000</v>
      </c>
      <c r="G564" s="44">
        <v>2399</v>
      </c>
      <c r="H564" s="44">
        <v>832</v>
      </c>
      <c r="I564" s="44">
        <v>1567</v>
      </c>
      <c r="J564" s="53">
        <v>1703.6</v>
      </c>
      <c r="K564" s="54">
        <v>100.13</v>
      </c>
      <c r="L564" s="54">
        <v>100.18</v>
      </c>
      <c r="M564" s="54">
        <v>0.99</v>
      </c>
      <c r="N564" s="55">
        <v>296.39999999999998</v>
      </c>
      <c r="O564" s="48">
        <v>1.4</v>
      </c>
    </row>
    <row r="565" spans="1:15" x14ac:dyDescent="0.3">
      <c r="A565" s="49">
        <v>44683</v>
      </c>
      <c r="B565" s="49" t="s">
        <v>122</v>
      </c>
      <c r="C565" s="51" t="s">
        <v>10</v>
      </c>
      <c r="D565" s="52"/>
      <c r="E565" s="49">
        <v>44797</v>
      </c>
      <c r="F565" s="44">
        <v>3000</v>
      </c>
      <c r="G565" s="44">
        <v>2830</v>
      </c>
      <c r="H565" s="44">
        <v>1700</v>
      </c>
      <c r="I565" s="44">
        <v>1130</v>
      </c>
      <c r="J565" s="53">
        <v>2330</v>
      </c>
      <c r="K565" s="54">
        <v>100.19329999999999</v>
      </c>
      <c r="L565" s="54">
        <v>100.19637</v>
      </c>
      <c r="M565" s="54">
        <v>-0.63</v>
      </c>
      <c r="N565" s="55">
        <v>670</v>
      </c>
      <c r="O565" s="48">
        <v>1.2</v>
      </c>
    </row>
    <row r="566" spans="1:15" x14ac:dyDescent="0.3">
      <c r="A566" s="49">
        <v>44683</v>
      </c>
      <c r="B566" s="49" t="s">
        <v>134</v>
      </c>
      <c r="C566" s="51" t="s">
        <v>10</v>
      </c>
      <c r="D566" s="52"/>
      <c r="E566" s="49">
        <v>44979</v>
      </c>
      <c r="F566" s="44">
        <v>3000</v>
      </c>
      <c r="G566" s="44">
        <v>2416</v>
      </c>
      <c r="H566" s="44">
        <v>2185</v>
      </c>
      <c r="I566" s="44">
        <v>231</v>
      </c>
      <c r="J566" s="53">
        <v>1791</v>
      </c>
      <c r="K566" s="54">
        <v>100.246</v>
      </c>
      <c r="L566" s="54">
        <v>100.25535000000001</v>
      </c>
      <c r="M566" s="54">
        <v>-0.31190000000000001</v>
      </c>
      <c r="N566" s="55">
        <v>1209</v>
      </c>
      <c r="O566" s="48">
        <v>1.3</v>
      </c>
    </row>
    <row r="567" spans="1:15" x14ac:dyDescent="0.3">
      <c r="A567" s="49">
        <v>44684</v>
      </c>
      <c r="B567" s="49" t="s">
        <v>106</v>
      </c>
      <c r="C567" s="51" t="s">
        <v>8</v>
      </c>
      <c r="D567" s="52">
        <v>1E-3</v>
      </c>
      <c r="E567" s="49">
        <v>48684</v>
      </c>
      <c r="F567" s="44">
        <v>750</v>
      </c>
      <c r="G567" s="44">
        <v>690</v>
      </c>
      <c r="H567" s="44">
        <v>395</v>
      </c>
      <c r="I567" s="44">
        <v>295</v>
      </c>
      <c r="J567" s="53">
        <v>560</v>
      </c>
      <c r="K567" s="54">
        <v>122.1</v>
      </c>
      <c r="L567" s="54">
        <v>122.23</v>
      </c>
      <c r="M567" s="54">
        <v>-1.73</v>
      </c>
      <c r="N567" s="55">
        <v>190</v>
      </c>
      <c r="O567" s="48">
        <v>1.2</v>
      </c>
    </row>
    <row r="568" spans="1:15" x14ac:dyDescent="0.3">
      <c r="A568" s="49">
        <v>44685</v>
      </c>
      <c r="B568" s="49" t="s">
        <v>124</v>
      </c>
      <c r="C568" s="51" t="s">
        <v>94</v>
      </c>
      <c r="D568" s="52">
        <v>0</v>
      </c>
      <c r="E568" s="49">
        <v>48075</v>
      </c>
      <c r="F568" s="44">
        <v>1500</v>
      </c>
      <c r="G568" s="44">
        <v>2365</v>
      </c>
      <c r="H568" s="44">
        <v>1053</v>
      </c>
      <c r="I568" s="44">
        <v>1312</v>
      </c>
      <c r="J568" s="53">
        <v>1464</v>
      </c>
      <c r="K568" s="54">
        <v>91.73</v>
      </c>
      <c r="L568" s="54">
        <v>91.73</v>
      </c>
      <c r="M568" s="54">
        <v>0.93</v>
      </c>
      <c r="N568" s="55">
        <v>36</v>
      </c>
      <c r="O568" s="48">
        <v>1.6</v>
      </c>
    </row>
    <row r="569" spans="1:15" x14ac:dyDescent="0.3">
      <c r="A569" s="49">
        <v>44685</v>
      </c>
      <c r="B569" s="49" t="s">
        <v>117</v>
      </c>
      <c r="C569" s="51" t="s">
        <v>1</v>
      </c>
      <c r="D569" s="52">
        <v>0</v>
      </c>
      <c r="E569" s="49">
        <v>48075</v>
      </c>
      <c r="F569" s="44">
        <v>1500</v>
      </c>
      <c r="G569" s="44"/>
      <c r="H569" s="44"/>
      <c r="I569" s="44"/>
      <c r="J569" s="53"/>
      <c r="K569" s="54"/>
      <c r="L569" s="54"/>
      <c r="M569" s="54"/>
      <c r="N569" s="55">
        <v>1500</v>
      </c>
      <c r="O569" s="48"/>
    </row>
    <row r="570" spans="1:15" x14ac:dyDescent="0.3">
      <c r="A570" s="49">
        <v>44690</v>
      </c>
      <c r="B570" s="49" t="s">
        <v>128</v>
      </c>
      <c r="C570" s="51" t="s">
        <v>10</v>
      </c>
      <c r="D570" s="52"/>
      <c r="E570" s="49">
        <v>44888</v>
      </c>
      <c r="F570" s="44">
        <v>3000</v>
      </c>
      <c r="G570" s="44">
        <v>4224</v>
      </c>
      <c r="H570" s="44">
        <v>3474</v>
      </c>
      <c r="I570" s="44">
        <v>750</v>
      </c>
      <c r="J570" s="53">
        <v>1445</v>
      </c>
      <c r="K570" s="54">
        <v>100.20699999999999</v>
      </c>
      <c r="L570" s="54">
        <v>100.21187</v>
      </c>
      <c r="M570" s="54">
        <v>-0.38829999999999998</v>
      </c>
      <c r="N570" s="55">
        <v>1555</v>
      </c>
      <c r="O570" s="48">
        <v>2.9</v>
      </c>
    </row>
    <row r="571" spans="1:15" x14ac:dyDescent="0.3">
      <c r="A571" s="49">
        <v>44691</v>
      </c>
      <c r="B571" s="49" t="s">
        <v>132</v>
      </c>
      <c r="C571" s="51" t="s">
        <v>6</v>
      </c>
      <c r="D571" s="52">
        <v>0</v>
      </c>
      <c r="E571" s="49">
        <v>46493</v>
      </c>
      <c r="F571" s="44">
        <v>3000</v>
      </c>
      <c r="G571" s="44">
        <v>5092</v>
      </c>
      <c r="H571" s="44">
        <v>665</v>
      </c>
      <c r="I571" s="44">
        <v>4427</v>
      </c>
      <c r="J571" s="53">
        <v>2413.5</v>
      </c>
      <c r="K571" s="54">
        <v>96.46</v>
      </c>
      <c r="L571" s="54">
        <v>96.47</v>
      </c>
      <c r="M571" s="54">
        <v>0.73</v>
      </c>
      <c r="N571" s="55">
        <v>586.5</v>
      </c>
      <c r="O571" s="48">
        <v>2.1</v>
      </c>
    </row>
    <row r="572" spans="1:15" x14ac:dyDescent="0.3">
      <c r="A572" s="49">
        <v>44692</v>
      </c>
      <c r="B572" s="49" t="s">
        <v>130</v>
      </c>
      <c r="C572" s="51" t="s">
        <v>1</v>
      </c>
      <c r="D572" s="52">
        <v>0</v>
      </c>
      <c r="E572" s="49">
        <v>48259</v>
      </c>
      <c r="F572" s="44">
        <v>4000</v>
      </c>
      <c r="G572" s="44">
        <v>4405</v>
      </c>
      <c r="H572" s="44">
        <v>1035</v>
      </c>
      <c r="I572" s="44">
        <v>3370</v>
      </c>
      <c r="J572" s="53">
        <v>3229.5</v>
      </c>
      <c r="K572" s="54">
        <v>91.06</v>
      </c>
      <c r="L572" s="54">
        <v>91.06</v>
      </c>
      <c r="M572" s="54">
        <v>0.96</v>
      </c>
      <c r="N572" s="55">
        <v>770.5</v>
      </c>
      <c r="O572" s="48">
        <v>1.4</v>
      </c>
    </row>
    <row r="573" spans="1:15" x14ac:dyDescent="0.3">
      <c r="A573" s="49">
        <v>44697</v>
      </c>
      <c r="B573" s="49" t="s">
        <v>138</v>
      </c>
      <c r="C573" s="51" t="s">
        <v>10</v>
      </c>
      <c r="D573" s="52"/>
      <c r="E573" s="49">
        <v>45063</v>
      </c>
      <c r="F573" s="44">
        <v>3000</v>
      </c>
      <c r="G573" s="44">
        <v>2639</v>
      </c>
      <c r="H573" s="44">
        <v>1955</v>
      </c>
      <c r="I573" s="44">
        <v>684</v>
      </c>
      <c r="J573" s="53">
        <v>1914</v>
      </c>
      <c r="K573" s="54">
        <v>100.1022</v>
      </c>
      <c r="L573" s="54">
        <v>100.10799</v>
      </c>
      <c r="M573" s="54">
        <v>-0.1067</v>
      </c>
      <c r="N573" s="55">
        <v>1086</v>
      </c>
      <c r="O573" s="48">
        <v>1.4</v>
      </c>
    </row>
    <row r="574" spans="1:15" x14ac:dyDescent="0.3">
      <c r="A574" s="49">
        <v>44698</v>
      </c>
      <c r="B574" s="49" t="s">
        <v>139</v>
      </c>
      <c r="C574" s="51" t="s">
        <v>4</v>
      </c>
      <c r="D574" s="52">
        <v>2E-3</v>
      </c>
      <c r="E574" s="49">
        <v>45457</v>
      </c>
      <c r="F574" s="44">
        <v>6000</v>
      </c>
      <c r="G574" s="44">
        <v>4230</v>
      </c>
      <c r="H574" s="44">
        <v>1060</v>
      </c>
      <c r="I574" s="44">
        <v>3170</v>
      </c>
      <c r="J574" s="53">
        <v>4115</v>
      </c>
      <c r="K574" s="54">
        <v>99.81</v>
      </c>
      <c r="L574" s="54">
        <v>99.822000000000003</v>
      </c>
      <c r="M574" s="54">
        <v>0.28999999999999998</v>
      </c>
      <c r="N574" s="55">
        <v>1885</v>
      </c>
      <c r="O574" s="48">
        <v>1</v>
      </c>
    </row>
    <row r="575" spans="1:15" x14ac:dyDescent="0.3">
      <c r="A575" s="49">
        <v>44699</v>
      </c>
      <c r="B575" s="49" t="s">
        <v>123</v>
      </c>
      <c r="C575" s="51" t="s">
        <v>1</v>
      </c>
      <c r="D575" s="52">
        <v>0</v>
      </c>
      <c r="E575" s="49">
        <v>55746</v>
      </c>
      <c r="F575" s="44">
        <v>1500</v>
      </c>
      <c r="G575" s="44">
        <v>4138</v>
      </c>
      <c r="H575" s="44">
        <v>690</v>
      </c>
      <c r="I575" s="44">
        <v>3448</v>
      </c>
      <c r="J575" s="53">
        <v>1342</v>
      </c>
      <c r="K575" s="54">
        <v>70.430000000000007</v>
      </c>
      <c r="L575" s="54">
        <v>70.58</v>
      </c>
      <c r="M575" s="54">
        <v>1.1599999999999999</v>
      </c>
      <c r="N575" s="55">
        <v>158</v>
      </c>
      <c r="O575" s="48">
        <v>3.1</v>
      </c>
    </row>
    <row r="576" spans="1:15" x14ac:dyDescent="0.3">
      <c r="A576" s="49">
        <v>44704</v>
      </c>
      <c r="B576" s="49" t="s">
        <v>126</v>
      </c>
      <c r="C576" s="51" t="s">
        <v>10</v>
      </c>
      <c r="D576" s="52"/>
      <c r="E576" s="49">
        <v>44853</v>
      </c>
      <c r="F576" s="44">
        <v>4500</v>
      </c>
      <c r="G576" s="44">
        <v>5385</v>
      </c>
      <c r="H576" s="44">
        <v>3410</v>
      </c>
      <c r="I576" s="44">
        <v>1975</v>
      </c>
      <c r="J576" s="53">
        <v>4325</v>
      </c>
      <c r="K576" s="54">
        <v>100.1528</v>
      </c>
      <c r="L576" s="54">
        <v>100.15475000000001</v>
      </c>
      <c r="M576" s="54">
        <v>-0.37840000000000001</v>
      </c>
      <c r="N576" s="55">
        <v>175</v>
      </c>
      <c r="O576" s="48">
        <v>1.2</v>
      </c>
    </row>
    <row r="577" spans="1:15" x14ac:dyDescent="0.3">
      <c r="A577" s="49">
        <v>44704</v>
      </c>
      <c r="B577" s="49" t="s">
        <v>136</v>
      </c>
      <c r="C577" s="51" t="s">
        <v>10</v>
      </c>
      <c r="D577" s="52"/>
      <c r="E577" s="49">
        <v>45029</v>
      </c>
      <c r="F577" s="44">
        <v>1500</v>
      </c>
      <c r="G577" s="44">
        <v>1227</v>
      </c>
      <c r="H577" s="44">
        <v>910</v>
      </c>
      <c r="I577" s="44">
        <v>317</v>
      </c>
      <c r="J577" s="53">
        <v>917</v>
      </c>
      <c r="K577" s="54">
        <v>100.05</v>
      </c>
      <c r="L577" s="54">
        <v>100.05526</v>
      </c>
      <c r="M577" s="54">
        <v>-6.1600000000000002E-2</v>
      </c>
      <c r="N577" s="55">
        <v>583</v>
      </c>
      <c r="O577" s="48">
        <v>1.3</v>
      </c>
    </row>
    <row r="578" spans="1:15" x14ac:dyDescent="0.3">
      <c r="A578" s="49">
        <v>44706</v>
      </c>
      <c r="B578" s="49" t="s">
        <v>137</v>
      </c>
      <c r="C578" s="51" t="s">
        <v>1</v>
      </c>
      <c r="D578" s="52">
        <v>0.01</v>
      </c>
      <c r="E578" s="49">
        <v>50540</v>
      </c>
      <c r="F578" s="44">
        <v>2000</v>
      </c>
      <c r="G578" s="44">
        <v>2822</v>
      </c>
      <c r="H578" s="44">
        <v>799</v>
      </c>
      <c r="I578" s="44">
        <v>2023</v>
      </c>
      <c r="J578" s="53">
        <v>1723.8</v>
      </c>
      <c r="K578" s="54">
        <v>97.71</v>
      </c>
      <c r="L578" s="54">
        <v>97.76</v>
      </c>
      <c r="M578" s="54">
        <v>1.1499999999999999</v>
      </c>
      <c r="N578" s="55">
        <v>276.2</v>
      </c>
      <c r="O578" s="48">
        <v>1.6</v>
      </c>
    </row>
    <row r="579" spans="1:15" x14ac:dyDescent="0.3">
      <c r="A579" s="49">
        <v>44711</v>
      </c>
      <c r="B579" s="49" t="s">
        <v>125</v>
      </c>
      <c r="C579" s="51" t="s">
        <v>10</v>
      </c>
      <c r="D579" s="52"/>
      <c r="E579" s="49">
        <v>44825</v>
      </c>
      <c r="F579" s="44">
        <v>3000</v>
      </c>
      <c r="G579" s="44">
        <v>7725</v>
      </c>
      <c r="H579" s="44">
        <v>3560</v>
      </c>
      <c r="I579" s="44">
        <v>4165</v>
      </c>
      <c r="J579" s="53">
        <v>2949</v>
      </c>
      <c r="K579" s="54">
        <v>100.1495</v>
      </c>
      <c r="L579" s="54">
        <v>100.15022999999999</v>
      </c>
      <c r="M579" s="54">
        <v>-0.48220000000000002</v>
      </c>
      <c r="N579" s="55">
        <v>51</v>
      </c>
      <c r="O579" s="48">
        <v>2.6</v>
      </c>
    </row>
    <row r="580" spans="1:15" x14ac:dyDescent="0.3">
      <c r="A580" s="49">
        <v>44711</v>
      </c>
      <c r="B580" s="49" t="s">
        <v>135</v>
      </c>
      <c r="C580" s="51" t="s">
        <v>10</v>
      </c>
      <c r="D580" s="52"/>
      <c r="E580" s="49">
        <v>45007</v>
      </c>
      <c r="F580" s="44">
        <v>3000</v>
      </c>
      <c r="G580" s="44">
        <v>2932</v>
      </c>
      <c r="H580" s="44">
        <v>1685</v>
      </c>
      <c r="I580" s="44">
        <v>1247</v>
      </c>
      <c r="J580" s="53">
        <v>2372</v>
      </c>
      <c r="K580" s="54">
        <v>100.02800000000001</v>
      </c>
      <c r="L580" s="54">
        <v>100.03060000000001</v>
      </c>
      <c r="M580" s="54">
        <v>-3.7499999999999999E-2</v>
      </c>
      <c r="N580" s="55">
        <v>628</v>
      </c>
      <c r="O580" s="48">
        <v>1.2</v>
      </c>
    </row>
    <row r="581" spans="1:15" x14ac:dyDescent="0.3">
      <c r="A581" s="49">
        <v>44712</v>
      </c>
      <c r="B581" s="49" t="s">
        <v>132</v>
      </c>
      <c r="C581" s="51" t="s">
        <v>6</v>
      </c>
      <c r="D581" s="52">
        <v>0</v>
      </c>
      <c r="E581" s="49">
        <v>46493</v>
      </c>
      <c r="F581" s="44">
        <v>3000</v>
      </c>
      <c r="G581" s="44">
        <v>6968</v>
      </c>
      <c r="H581" s="44">
        <v>2425</v>
      </c>
      <c r="I581" s="44">
        <v>4543</v>
      </c>
      <c r="J581" s="53">
        <v>2462.6999999999998</v>
      </c>
      <c r="K581" s="54">
        <v>96.26</v>
      </c>
      <c r="L581" s="54">
        <v>96.26</v>
      </c>
      <c r="M581" s="54">
        <v>0.79</v>
      </c>
      <c r="N581" s="55">
        <v>537.29999999999995</v>
      </c>
      <c r="O581" s="48">
        <v>2.8</v>
      </c>
    </row>
    <row r="582" spans="1:15" x14ac:dyDescent="0.3">
      <c r="A582" s="49">
        <v>44713</v>
      </c>
      <c r="B582" s="49" t="s">
        <v>37</v>
      </c>
      <c r="C582" s="51" t="s">
        <v>1</v>
      </c>
      <c r="D582" s="52">
        <v>0</v>
      </c>
      <c r="E582" s="49">
        <v>55015</v>
      </c>
      <c r="F582" s="44">
        <v>4000</v>
      </c>
      <c r="G582" s="44"/>
      <c r="H582" s="44"/>
      <c r="I582" s="44"/>
      <c r="J582" s="53"/>
      <c r="K582" s="54"/>
      <c r="L582" s="54"/>
      <c r="M582" s="54"/>
      <c r="N582" s="55">
        <v>4000</v>
      </c>
      <c r="O582" s="48"/>
    </row>
    <row r="583" spans="1:15" x14ac:dyDescent="0.3">
      <c r="A583" s="49">
        <v>44713</v>
      </c>
      <c r="B583" s="49" t="s">
        <v>112</v>
      </c>
      <c r="C583" s="51" t="s">
        <v>94</v>
      </c>
      <c r="D583" s="52">
        <v>0</v>
      </c>
      <c r="E583" s="49">
        <v>55015</v>
      </c>
      <c r="F583" s="44">
        <v>4000</v>
      </c>
      <c r="G583" s="44"/>
      <c r="H583" s="44"/>
      <c r="I583" s="44"/>
      <c r="J583" s="53">
        <v>4000</v>
      </c>
      <c r="K583" s="54"/>
      <c r="L583" s="54">
        <v>68.239999999999995</v>
      </c>
      <c r="M583" s="54">
        <v>1.365</v>
      </c>
      <c r="N583" s="55">
        <v>0</v>
      </c>
      <c r="O583" s="48"/>
    </row>
    <row r="584" spans="1:15" x14ac:dyDescent="0.3">
      <c r="A584" s="49">
        <v>44719</v>
      </c>
      <c r="B584" s="49" t="s">
        <v>7</v>
      </c>
      <c r="C584" s="51" t="s">
        <v>8</v>
      </c>
      <c r="D584" s="52">
        <v>1E-3</v>
      </c>
      <c r="E584" s="49">
        <v>46127</v>
      </c>
      <c r="F584" s="44">
        <v>500</v>
      </c>
      <c r="G584" s="44">
        <v>1245</v>
      </c>
      <c r="H584" s="44">
        <v>580</v>
      </c>
      <c r="I584" s="44">
        <v>665</v>
      </c>
      <c r="J584" s="53">
        <v>419.25</v>
      </c>
      <c r="K584" s="54">
        <v>108.79</v>
      </c>
      <c r="L584" s="54">
        <v>108.79</v>
      </c>
      <c r="M584" s="54">
        <v>-2.0699999999999998</v>
      </c>
      <c r="N584" s="55">
        <v>80.75</v>
      </c>
      <c r="O584" s="48">
        <v>3</v>
      </c>
    </row>
    <row r="585" spans="1:15" x14ac:dyDescent="0.3">
      <c r="A585" s="49">
        <v>44719</v>
      </c>
      <c r="B585" s="49" t="s">
        <v>16</v>
      </c>
      <c r="C585" s="51" t="s">
        <v>8</v>
      </c>
      <c r="D585" s="52">
        <v>1E-3</v>
      </c>
      <c r="E585" s="49">
        <v>53432</v>
      </c>
      <c r="F585" s="44">
        <v>200</v>
      </c>
      <c r="G585" s="44">
        <v>233</v>
      </c>
      <c r="H585" s="44">
        <v>149</v>
      </c>
      <c r="I585" s="44">
        <v>84</v>
      </c>
      <c r="J585" s="53">
        <v>167</v>
      </c>
      <c r="K585" s="54">
        <v>127.5</v>
      </c>
      <c r="L585" s="54">
        <v>127.55</v>
      </c>
      <c r="M585" s="54">
        <v>-0.93</v>
      </c>
      <c r="N585" s="55">
        <v>33</v>
      </c>
      <c r="O585" s="48">
        <v>1.4</v>
      </c>
    </row>
    <row r="586" spans="1:15" x14ac:dyDescent="0.3">
      <c r="A586" s="49">
        <v>44720</v>
      </c>
      <c r="B586" s="49" t="s">
        <v>130</v>
      </c>
      <c r="C586" s="51" t="s">
        <v>1</v>
      </c>
      <c r="D586" s="52">
        <v>0</v>
      </c>
      <c r="E586" s="49">
        <v>48259</v>
      </c>
      <c r="F586" s="44">
        <v>4000</v>
      </c>
      <c r="G586" s="44">
        <v>5487</v>
      </c>
      <c r="H586" s="44">
        <v>710</v>
      </c>
      <c r="I586" s="44">
        <v>4777</v>
      </c>
      <c r="J586" s="53">
        <v>3266.2</v>
      </c>
      <c r="K586" s="54">
        <v>87.97</v>
      </c>
      <c r="L586" s="54">
        <v>87.97</v>
      </c>
      <c r="M586" s="54">
        <v>1.33</v>
      </c>
      <c r="N586" s="55">
        <v>733.8</v>
      </c>
      <c r="O586" s="48">
        <v>1.7</v>
      </c>
    </row>
    <row r="587" spans="1:15" x14ac:dyDescent="0.3">
      <c r="A587" s="49">
        <v>44725</v>
      </c>
      <c r="B587" s="49" t="s">
        <v>129</v>
      </c>
      <c r="C587" s="51" t="s">
        <v>10</v>
      </c>
      <c r="D587" s="52"/>
      <c r="E587" s="49">
        <v>44909</v>
      </c>
      <c r="F587" s="44">
        <v>3000</v>
      </c>
      <c r="G587" s="44">
        <v>5002</v>
      </c>
      <c r="H587" s="44">
        <v>3485</v>
      </c>
      <c r="I587" s="44">
        <v>1517</v>
      </c>
      <c r="J587" s="53">
        <v>1767</v>
      </c>
      <c r="K587" s="54">
        <v>100.02200000000001</v>
      </c>
      <c r="L587" s="54">
        <v>100.02632</v>
      </c>
      <c r="M587" s="54">
        <v>-5.1999999999999998E-2</v>
      </c>
      <c r="N587" s="55">
        <v>1233</v>
      </c>
      <c r="O587" s="48">
        <v>2.8</v>
      </c>
    </row>
    <row r="588" spans="1:15" x14ac:dyDescent="0.3">
      <c r="A588" s="49">
        <v>44726</v>
      </c>
      <c r="B588" s="49" t="s">
        <v>139</v>
      </c>
      <c r="C588" s="51" t="s">
        <v>4</v>
      </c>
      <c r="D588" s="52">
        <v>2E-3</v>
      </c>
      <c r="E588" s="49">
        <v>45457</v>
      </c>
      <c r="F588" s="44">
        <v>5500</v>
      </c>
      <c r="G588" s="44">
        <v>7034</v>
      </c>
      <c r="H588" s="44">
        <v>1365</v>
      </c>
      <c r="I588" s="44">
        <v>5669</v>
      </c>
      <c r="J588" s="53">
        <v>4518.3</v>
      </c>
      <c r="K588" s="54">
        <v>98.084999999999994</v>
      </c>
      <c r="L588" s="54">
        <v>98.087999999999994</v>
      </c>
      <c r="M588" s="54">
        <v>1.18</v>
      </c>
      <c r="N588" s="55">
        <v>981.7</v>
      </c>
      <c r="O588" s="48">
        <v>1.6</v>
      </c>
    </row>
    <row r="589" spans="1:15" x14ac:dyDescent="0.3">
      <c r="A589" s="49">
        <v>44732</v>
      </c>
      <c r="B589" s="49" t="s">
        <v>140</v>
      </c>
      <c r="C589" s="51" t="s">
        <v>10</v>
      </c>
      <c r="D589" s="52"/>
      <c r="E589" s="49">
        <v>45098</v>
      </c>
      <c r="F589" s="44">
        <v>3000</v>
      </c>
      <c r="G589" s="44">
        <v>2856</v>
      </c>
      <c r="H589" s="44">
        <v>1845</v>
      </c>
      <c r="I589" s="44">
        <v>1011</v>
      </c>
      <c r="J589" s="53">
        <v>2251</v>
      </c>
      <c r="K589" s="54">
        <v>99.297600000000003</v>
      </c>
      <c r="L589" s="54">
        <v>99.304670000000002</v>
      </c>
      <c r="M589" s="54">
        <v>0.6925</v>
      </c>
      <c r="N589" s="55">
        <v>749</v>
      </c>
      <c r="O589" s="48">
        <v>1.3</v>
      </c>
    </row>
    <row r="590" spans="1:15" x14ac:dyDescent="0.3">
      <c r="A590" s="49">
        <v>44734</v>
      </c>
      <c r="B590" s="49" t="s">
        <v>137</v>
      </c>
      <c r="C590" s="51" t="s">
        <v>1</v>
      </c>
      <c r="D590" s="52">
        <v>0.01</v>
      </c>
      <c r="E590" s="49">
        <v>50540</v>
      </c>
      <c r="F590" s="44">
        <v>1500</v>
      </c>
      <c r="G590" s="44">
        <v>1981</v>
      </c>
      <c r="H590" s="44">
        <v>692</v>
      </c>
      <c r="I590" s="44">
        <v>1289</v>
      </c>
      <c r="J590" s="53">
        <v>1263.4000000000001</v>
      </c>
      <c r="K590" s="54">
        <v>87.63</v>
      </c>
      <c r="L590" s="54">
        <v>87.67</v>
      </c>
      <c r="M590" s="54">
        <v>1.91</v>
      </c>
      <c r="N590" s="55">
        <v>236.6</v>
      </c>
      <c r="O590" s="48">
        <v>1.6</v>
      </c>
    </row>
    <row r="591" spans="1:15" x14ac:dyDescent="0.3">
      <c r="A591" s="49">
        <v>44739</v>
      </c>
      <c r="B591" s="49" t="s">
        <v>128</v>
      </c>
      <c r="C591" s="51" t="s">
        <v>10</v>
      </c>
      <c r="D591" s="52"/>
      <c r="E591" s="49">
        <v>44888</v>
      </c>
      <c r="F591" s="44">
        <v>3000</v>
      </c>
      <c r="G591" s="44">
        <v>4298</v>
      </c>
      <c r="H591" s="44">
        <v>2463</v>
      </c>
      <c r="I591" s="44">
        <v>1835</v>
      </c>
      <c r="J591" s="53">
        <v>2863</v>
      </c>
      <c r="K591" s="54">
        <v>100.0491</v>
      </c>
      <c r="L591" s="54">
        <v>100.05177</v>
      </c>
      <c r="M591" s="54">
        <v>-0.12670000000000001</v>
      </c>
      <c r="N591" s="55">
        <v>137</v>
      </c>
      <c r="O591" s="48">
        <v>1.5</v>
      </c>
    </row>
    <row r="592" spans="1:15" x14ac:dyDescent="0.3">
      <c r="A592" s="49">
        <v>44739</v>
      </c>
      <c r="B592" s="49" t="s">
        <v>138</v>
      </c>
      <c r="C592" s="51" t="s">
        <v>10</v>
      </c>
      <c r="D592" s="52"/>
      <c r="E592" s="49">
        <v>45063</v>
      </c>
      <c r="F592" s="44">
        <v>3000</v>
      </c>
      <c r="G592" s="44">
        <v>2677</v>
      </c>
      <c r="H592" s="44">
        <v>1415</v>
      </c>
      <c r="I592" s="44">
        <v>1262</v>
      </c>
      <c r="J592" s="53">
        <v>2052</v>
      </c>
      <c r="K592" s="54">
        <v>99.564599999999999</v>
      </c>
      <c r="L592" s="54">
        <v>99.568839999999994</v>
      </c>
      <c r="M592" s="54">
        <v>0.48409999999999997</v>
      </c>
      <c r="N592" s="55">
        <v>948</v>
      </c>
      <c r="O592" s="48">
        <v>1.3</v>
      </c>
    </row>
    <row r="593" spans="1:15" x14ac:dyDescent="0.3">
      <c r="A593" s="49">
        <v>44740</v>
      </c>
      <c r="B593" s="49" t="s">
        <v>141</v>
      </c>
      <c r="C593" s="51" t="s">
        <v>6</v>
      </c>
      <c r="D593" s="52">
        <v>1.2999999999999999E-2</v>
      </c>
      <c r="E593" s="49">
        <v>46675</v>
      </c>
      <c r="F593" s="44">
        <v>4000</v>
      </c>
      <c r="G593" s="44">
        <v>4059</v>
      </c>
      <c r="H593" s="44">
        <v>715</v>
      </c>
      <c r="I593" s="44">
        <v>3344</v>
      </c>
      <c r="J593" s="53">
        <v>3235.2</v>
      </c>
      <c r="K593" s="54">
        <v>99.4</v>
      </c>
      <c r="L593" s="54">
        <v>99.43</v>
      </c>
      <c r="M593" s="54">
        <v>1.41</v>
      </c>
      <c r="N593" s="55">
        <v>764.8</v>
      </c>
      <c r="O593" s="48">
        <v>1.3</v>
      </c>
    </row>
    <row r="594" spans="1:15" x14ac:dyDescent="0.3">
      <c r="A594" s="49">
        <v>44746</v>
      </c>
      <c r="B594" s="49" t="s">
        <v>126</v>
      </c>
      <c r="C594" s="51" t="s">
        <v>10</v>
      </c>
      <c r="D594" s="52"/>
      <c r="E594" s="49">
        <v>44853</v>
      </c>
      <c r="F594" s="44">
        <v>4000</v>
      </c>
      <c r="G594" s="44">
        <v>9083</v>
      </c>
      <c r="H594" s="44">
        <v>5470</v>
      </c>
      <c r="I594" s="44">
        <v>3613</v>
      </c>
      <c r="J594" s="53">
        <v>3929.1</v>
      </c>
      <c r="K594" s="54">
        <v>100.0765</v>
      </c>
      <c r="L594" s="54">
        <v>100.077</v>
      </c>
      <c r="M594" s="54">
        <v>-0.26379999999999998</v>
      </c>
      <c r="N594" s="55">
        <v>70.900000000000006</v>
      </c>
      <c r="O594" s="48">
        <v>2.2999999999999998</v>
      </c>
    </row>
    <row r="595" spans="1:15" x14ac:dyDescent="0.3">
      <c r="A595" s="49">
        <v>44746</v>
      </c>
      <c r="B595" s="49" t="s">
        <v>136</v>
      </c>
      <c r="C595" s="51" t="s">
        <v>10</v>
      </c>
      <c r="D595" s="52"/>
      <c r="E595" s="49">
        <v>45029</v>
      </c>
      <c r="F595" s="44">
        <v>2000</v>
      </c>
      <c r="G595" s="44">
        <v>2324</v>
      </c>
      <c r="H595" s="44">
        <v>1925</v>
      </c>
      <c r="I595" s="44">
        <v>399</v>
      </c>
      <c r="J595" s="53">
        <v>1024</v>
      </c>
      <c r="K595" s="54">
        <v>99.79</v>
      </c>
      <c r="L595" s="54">
        <v>99.795919999999995</v>
      </c>
      <c r="M595" s="54">
        <v>0.26200000000000001</v>
      </c>
      <c r="N595" s="55">
        <v>976</v>
      </c>
      <c r="O595" s="48">
        <v>2.2999999999999998</v>
      </c>
    </row>
    <row r="596" spans="1:15" x14ac:dyDescent="0.3">
      <c r="A596" s="49">
        <v>44747</v>
      </c>
      <c r="B596" s="49" t="s">
        <v>106</v>
      </c>
      <c r="C596" s="51" t="s">
        <v>8</v>
      </c>
      <c r="D596" s="52">
        <v>1E-3</v>
      </c>
      <c r="E596" s="49">
        <v>48684</v>
      </c>
      <c r="F596" s="44">
        <v>500</v>
      </c>
      <c r="G596" s="44">
        <v>1112</v>
      </c>
      <c r="H596" s="44">
        <v>792</v>
      </c>
      <c r="I596" s="44">
        <v>320</v>
      </c>
      <c r="J596" s="53">
        <v>415.6</v>
      </c>
      <c r="K596" s="54">
        <v>111.39</v>
      </c>
      <c r="L596" s="54">
        <v>111.39</v>
      </c>
      <c r="M596" s="54">
        <v>-0.9</v>
      </c>
      <c r="N596" s="55">
        <v>84.4</v>
      </c>
      <c r="O596" s="48">
        <v>2.7</v>
      </c>
    </row>
    <row r="597" spans="1:15" x14ac:dyDescent="0.3">
      <c r="A597" s="49">
        <v>44747</v>
      </c>
      <c r="B597" s="49" t="s">
        <v>16</v>
      </c>
      <c r="C597" s="51" t="s">
        <v>8</v>
      </c>
      <c r="D597" s="52">
        <v>1E-3</v>
      </c>
      <c r="E597" s="49">
        <v>53432</v>
      </c>
      <c r="F597" s="44">
        <v>500</v>
      </c>
      <c r="G597" s="44"/>
      <c r="H597" s="44"/>
      <c r="I597" s="44"/>
      <c r="J597" s="53"/>
      <c r="K597" s="54"/>
      <c r="L597" s="54"/>
      <c r="M597" s="54"/>
      <c r="N597" s="55">
        <v>500</v>
      </c>
      <c r="O597" s="48"/>
    </row>
    <row r="598" spans="1:15" x14ac:dyDescent="0.3">
      <c r="A598" s="49">
        <v>44748</v>
      </c>
      <c r="B598" s="49" t="s">
        <v>142</v>
      </c>
      <c r="C598" s="51" t="s">
        <v>1</v>
      </c>
      <c r="D598" s="52">
        <v>1.7000000000000001E-2</v>
      </c>
      <c r="E598" s="49">
        <v>48441</v>
      </c>
      <c r="F598" s="44">
        <v>5000</v>
      </c>
      <c r="G598" s="44">
        <v>4358</v>
      </c>
      <c r="H598" s="44">
        <v>1124</v>
      </c>
      <c r="I598" s="44">
        <v>3234</v>
      </c>
      <c r="J598" s="53">
        <v>4009</v>
      </c>
      <c r="K598" s="54">
        <v>104.5</v>
      </c>
      <c r="L598" s="54">
        <v>104.53</v>
      </c>
      <c r="M598" s="54">
        <v>1.22</v>
      </c>
      <c r="N598" s="55">
        <v>991</v>
      </c>
      <c r="O598" s="48">
        <v>1.1000000000000001</v>
      </c>
    </row>
    <row r="599" spans="1:15" x14ac:dyDescent="0.3">
      <c r="A599" s="49">
        <v>44753</v>
      </c>
      <c r="B599" s="49" t="s">
        <v>131</v>
      </c>
      <c r="C599" s="51" t="s">
        <v>10</v>
      </c>
      <c r="D599" s="52"/>
      <c r="E599" s="49">
        <v>44944</v>
      </c>
      <c r="F599" s="44">
        <v>3000</v>
      </c>
      <c r="G599" s="44">
        <v>9588</v>
      </c>
      <c r="H599" s="44">
        <v>7680</v>
      </c>
      <c r="I599" s="44">
        <v>1908</v>
      </c>
      <c r="J599" s="53">
        <v>2408</v>
      </c>
      <c r="K599" s="54">
        <v>99.997600000000006</v>
      </c>
      <c r="L599" s="54">
        <v>99.997600000000006</v>
      </c>
      <c r="M599" s="54">
        <v>4.5999999999999999E-3</v>
      </c>
      <c r="N599" s="55">
        <v>592</v>
      </c>
      <c r="O599" s="48">
        <v>4</v>
      </c>
    </row>
    <row r="600" spans="1:15" x14ac:dyDescent="0.3">
      <c r="A600" s="49">
        <v>44754</v>
      </c>
      <c r="B600" s="49" t="s">
        <v>139</v>
      </c>
      <c r="C600" s="51" t="s">
        <v>4</v>
      </c>
      <c r="D600" s="52">
        <v>2E-3</v>
      </c>
      <c r="E600" s="49">
        <v>45457</v>
      </c>
      <c r="F600" s="44">
        <v>5500</v>
      </c>
      <c r="G600" s="44">
        <v>5313</v>
      </c>
      <c r="H600" s="44">
        <v>1415</v>
      </c>
      <c r="I600" s="44">
        <v>3898</v>
      </c>
      <c r="J600" s="53">
        <v>4513</v>
      </c>
      <c r="K600" s="54">
        <v>99.71</v>
      </c>
      <c r="L600" s="54">
        <v>99.725999999999999</v>
      </c>
      <c r="M600" s="54">
        <v>0.34</v>
      </c>
      <c r="N600" s="55">
        <v>987</v>
      </c>
      <c r="O600" s="48">
        <v>1.2</v>
      </c>
    </row>
    <row r="601" spans="1:15" x14ac:dyDescent="0.3">
      <c r="A601" s="49">
        <v>44755</v>
      </c>
      <c r="B601" s="49" t="s">
        <v>123</v>
      </c>
      <c r="C601" s="51" t="s">
        <v>1</v>
      </c>
      <c r="D601" s="52">
        <v>0</v>
      </c>
      <c r="E601" s="49">
        <v>55746</v>
      </c>
      <c r="F601" s="44">
        <v>1500</v>
      </c>
      <c r="G601" s="44">
        <v>2780</v>
      </c>
      <c r="H601" s="44">
        <v>1169</v>
      </c>
      <c r="I601" s="44">
        <v>1611</v>
      </c>
      <c r="J601" s="53">
        <v>1324.95</v>
      </c>
      <c r="K601" s="54">
        <v>65.67</v>
      </c>
      <c r="L601" s="54">
        <v>65.680000000000007</v>
      </c>
      <c r="M601" s="54">
        <v>1.41</v>
      </c>
      <c r="N601" s="55">
        <v>175.05</v>
      </c>
      <c r="O601" s="48">
        <v>2.1</v>
      </c>
    </row>
    <row r="602" spans="1:15" x14ac:dyDescent="0.3">
      <c r="A602" s="49">
        <v>44760</v>
      </c>
      <c r="B602" s="49" t="s">
        <v>143</v>
      </c>
      <c r="C602" s="51" t="s">
        <v>10</v>
      </c>
      <c r="D602" s="52"/>
      <c r="E602" s="49">
        <v>45126</v>
      </c>
      <c r="F602" s="44">
        <v>3000</v>
      </c>
      <c r="G602" s="44">
        <v>7051</v>
      </c>
      <c r="H602" s="44">
        <v>4865</v>
      </c>
      <c r="I602" s="44">
        <v>2186</v>
      </c>
      <c r="J602" s="53">
        <v>2630.2</v>
      </c>
      <c r="K602" s="54">
        <v>99.480999999999995</v>
      </c>
      <c r="L602" s="54">
        <v>99.481549999999999</v>
      </c>
      <c r="M602" s="54">
        <v>0.51539999999999997</v>
      </c>
      <c r="N602" s="55">
        <v>369.8</v>
      </c>
      <c r="O602" s="48">
        <v>2.7</v>
      </c>
    </row>
    <row r="603" spans="1:15" x14ac:dyDescent="0.3">
      <c r="A603" s="49">
        <v>44761</v>
      </c>
      <c r="B603" s="49" t="s">
        <v>141</v>
      </c>
      <c r="C603" s="51" t="s">
        <v>6</v>
      </c>
      <c r="D603" s="52">
        <v>1.2999999999999999E-2</v>
      </c>
      <c r="E603" s="49">
        <v>46675</v>
      </c>
      <c r="F603" s="44">
        <v>4000</v>
      </c>
      <c r="G603" s="44">
        <v>2979</v>
      </c>
      <c r="H603" s="44">
        <v>430</v>
      </c>
      <c r="I603" s="44">
        <v>2549</v>
      </c>
      <c r="J603" s="53">
        <v>2684</v>
      </c>
      <c r="K603" s="54">
        <v>101.69</v>
      </c>
      <c r="L603" s="54">
        <v>101.71</v>
      </c>
      <c r="M603" s="54">
        <v>0.96</v>
      </c>
      <c r="N603" s="55">
        <v>1316</v>
      </c>
      <c r="O603" s="48">
        <v>1.1000000000000001</v>
      </c>
    </row>
    <row r="604" spans="1:15" x14ac:dyDescent="0.3">
      <c r="A604" s="49">
        <v>44762</v>
      </c>
      <c r="B604" s="49" t="s">
        <v>93</v>
      </c>
      <c r="C604" s="51" t="s">
        <v>94</v>
      </c>
      <c r="D604" s="52">
        <v>0</v>
      </c>
      <c r="E604" s="49">
        <v>47710</v>
      </c>
      <c r="F604" s="44">
        <v>1500</v>
      </c>
      <c r="G604" s="44">
        <v>1597</v>
      </c>
      <c r="H604" s="44">
        <v>390</v>
      </c>
      <c r="I604" s="44">
        <v>1207</v>
      </c>
      <c r="J604" s="53">
        <v>1282</v>
      </c>
      <c r="K604" s="54">
        <v>91.88</v>
      </c>
      <c r="L604" s="54">
        <v>91.89</v>
      </c>
      <c r="M604" s="54">
        <v>1.05</v>
      </c>
      <c r="N604" s="55">
        <v>218</v>
      </c>
      <c r="O604" s="48">
        <v>1.2</v>
      </c>
    </row>
    <row r="605" spans="1:15" x14ac:dyDescent="0.3">
      <c r="A605" s="49">
        <v>44762</v>
      </c>
      <c r="B605" s="49" t="s">
        <v>87</v>
      </c>
      <c r="C605" s="51" t="s">
        <v>1</v>
      </c>
      <c r="D605" s="52">
        <v>0</v>
      </c>
      <c r="E605" s="49">
        <v>47710</v>
      </c>
      <c r="F605" s="44">
        <v>1500</v>
      </c>
      <c r="G605" s="44"/>
      <c r="H605" s="44"/>
      <c r="I605" s="44"/>
      <c r="J605" s="53"/>
      <c r="K605" s="54"/>
      <c r="L605" s="54"/>
      <c r="M605" s="54"/>
      <c r="N605" s="55">
        <v>1500</v>
      </c>
      <c r="O605" s="48"/>
    </row>
    <row r="606" spans="1:15" x14ac:dyDescent="0.3">
      <c r="A606" s="49">
        <v>44767</v>
      </c>
      <c r="B606" s="49" t="s">
        <v>129</v>
      </c>
      <c r="C606" s="51" t="s">
        <v>10</v>
      </c>
      <c r="D606" s="52"/>
      <c r="E606" s="49">
        <v>44909</v>
      </c>
      <c r="F606" s="44">
        <v>3000</v>
      </c>
      <c r="G606" s="44">
        <v>5004</v>
      </c>
      <c r="H606" s="44">
        <v>3515</v>
      </c>
      <c r="I606" s="44">
        <v>1489</v>
      </c>
      <c r="J606" s="53">
        <v>2639</v>
      </c>
      <c r="K606" s="54">
        <v>99.920299999999997</v>
      </c>
      <c r="L606" s="54">
        <v>99.923140000000004</v>
      </c>
      <c r="M606" s="54">
        <v>0.1978</v>
      </c>
      <c r="N606" s="55">
        <v>361</v>
      </c>
      <c r="O606" s="48">
        <v>1.9</v>
      </c>
    </row>
    <row r="607" spans="1:15" x14ac:dyDescent="0.3">
      <c r="A607" s="49">
        <v>44767</v>
      </c>
      <c r="B607" s="49" t="s">
        <v>140</v>
      </c>
      <c r="C607" s="51" t="s">
        <v>10</v>
      </c>
      <c r="D607" s="52"/>
      <c r="E607" s="49">
        <v>45098</v>
      </c>
      <c r="F607" s="44">
        <v>3000</v>
      </c>
      <c r="G607" s="44">
        <v>4415</v>
      </c>
      <c r="H607" s="44">
        <v>2545</v>
      </c>
      <c r="I607" s="44">
        <v>1870</v>
      </c>
      <c r="J607" s="53">
        <v>2500</v>
      </c>
      <c r="K607" s="54">
        <v>99.694299999999998</v>
      </c>
      <c r="L607" s="54">
        <v>99.6952</v>
      </c>
      <c r="M607" s="54">
        <v>0.33450000000000002</v>
      </c>
      <c r="N607" s="55">
        <v>500</v>
      </c>
      <c r="O607" s="48">
        <v>1.8</v>
      </c>
    </row>
    <row r="608" spans="1:15" x14ac:dyDescent="0.3">
      <c r="A608" s="49">
        <v>44769</v>
      </c>
      <c r="B608" s="49" t="s">
        <v>142</v>
      </c>
      <c r="C608" s="51" t="s">
        <v>1</v>
      </c>
      <c r="D608" s="52">
        <v>1.7000000000000001E-2</v>
      </c>
      <c r="E608" s="49">
        <v>48441</v>
      </c>
      <c r="F608" s="44">
        <v>4000</v>
      </c>
      <c r="G608" s="44">
        <v>3614</v>
      </c>
      <c r="H608" s="44">
        <v>553</v>
      </c>
      <c r="I608" s="44">
        <v>3061</v>
      </c>
      <c r="J608" s="53">
        <v>3298.25</v>
      </c>
      <c r="K608" s="54">
        <v>107.23</v>
      </c>
      <c r="L608" s="54">
        <v>107.25</v>
      </c>
      <c r="M608" s="54">
        <v>0.94</v>
      </c>
      <c r="N608" s="55">
        <v>701.75</v>
      </c>
      <c r="O608" s="48">
        <v>1.1000000000000001</v>
      </c>
    </row>
    <row r="609" spans="1:15" x14ac:dyDescent="0.3">
      <c r="A609" s="49">
        <v>44774</v>
      </c>
      <c r="B609" s="49" t="s">
        <v>128</v>
      </c>
      <c r="C609" s="51" t="s">
        <v>10</v>
      </c>
      <c r="D609" s="52"/>
      <c r="E609" s="49">
        <v>44888</v>
      </c>
      <c r="F609" s="44">
        <v>3000</v>
      </c>
      <c r="G609" s="44">
        <v>6365</v>
      </c>
      <c r="H609" s="44">
        <v>4295</v>
      </c>
      <c r="I609" s="44">
        <v>2070</v>
      </c>
      <c r="J609" s="53">
        <v>2740</v>
      </c>
      <c r="K609" s="54">
        <v>99.962599999999995</v>
      </c>
      <c r="L609" s="54">
        <v>99.9649</v>
      </c>
      <c r="M609" s="54">
        <v>0.1129</v>
      </c>
      <c r="N609" s="55">
        <v>260</v>
      </c>
      <c r="O609" s="48">
        <v>2.2999999999999998</v>
      </c>
    </row>
    <row r="610" spans="1:15" x14ac:dyDescent="0.3">
      <c r="A610" s="49">
        <v>44774</v>
      </c>
      <c r="B610" s="49" t="s">
        <v>138</v>
      </c>
      <c r="C610" s="51" t="s">
        <v>10</v>
      </c>
      <c r="D610" s="52"/>
      <c r="E610" s="49">
        <v>45063</v>
      </c>
      <c r="F610" s="44">
        <v>3000</v>
      </c>
      <c r="G610" s="44">
        <v>1836</v>
      </c>
      <c r="H610" s="44">
        <v>1240</v>
      </c>
      <c r="I610" s="44">
        <v>596</v>
      </c>
      <c r="J610" s="53">
        <v>1521</v>
      </c>
      <c r="K610" s="54">
        <v>99.765000000000001</v>
      </c>
      <c r="L610" s="54">
        <v>99.770049999999998</v>
      </c>
      <c r="M610" s="54">
        <v>0.28910000000000002</v>
      </c>
      <c r="N610" s="55">
        <v>1479</v>
      </c>
      <c r="O610" s="48">
        <v>1.2</v>
      </c>
    </row>
    <row r="611" spans="1:15" x14ac:dyDescent="0.3">
      <c r="A611" s="49">
        <v>44776</v>
      </c>
      <c r="B611" s="49" t="s">
        <v>137</v>
      </c>
      <c r="C611" s="51" t="s">
        <v>1</v>
      </c>
      <c r="D611" s="52">
        <v>0.01</v>
      </c>
      <c r="E611" s="49">
        <v>50540</v>
      </c>
      <c r="F611" s="44">
        <v>1500</v>
      </c>
      <c r="G611" s="44">
        <v>1780</v>
      </c>
      <c r="H611" s="44">
        <v>507</v>
      </c>
      <c r="I611" s="44">
        <v>1273</v>
      </c>
      <c r="J611" s="53">
        <v>1232.05</v>
      </c>
      <c r="K611" s="54">
        <v>99.44</v>
      </c>
      <c r="L611" s="54">
        <v>99.46</v>
      </c>
      <c r="M611" s="54">
        <v>1.04</v>
      </c>
      <c r="N611" s="55">
        <v>267.95</v>
      </c>
      <c r="O611" s="48">
        <v>1.4</v>
      </c>
    </row>
    <row r="612" spans="1:15" x14ac:dyDescent="0.3">
      <c r="A612" s="49">
        <v>44782</v>
      </c>
      <c r="B612" s="49" t="s">
        <v>144</v>
      </c>
      <c r="C612" s="51" t="s">
        <v>4</v>
      </c>
      <c r="D612" s="52">
        <v>4.0000000000000001E-3</v>
      </c>
      <c r="E612" s="49">
        <v>45548</v>
      </c>
      <c r="F612" s="44">
        <v>6000</v>
      </c>
      <c r="G612" s="44">
        <v>5941</v>
      </c>
      <c r="H612" s="44">
        <v>1505</v>
      </c>
      <c r="I612" s="44">
        <v>4436</v>
      </c>
      <c r="J612" s="53">
        <v>4612.3999999999996</v>
      </c>
      <c r="K612" s="54">
        <v>99.61</v>
      </c>
      <c r="L612" s="54">
        <v>99.626999999999995</v>
      </c>
      <c r="M612" s="54">
        <v>0.57999999999999996</v>
      </c>
      <c r="N612" s="55">
        <v>1387.6</v>
      </c>
      <c r="O612" s="48">
        <v>1.3</v>
      </c>
    </row>
    <row r="613" spans="1:15" x14ac:dyDescent="0.3">
      <c r="A613" s="49">
        <v>44783</v>
      </c>
      <c r="B613" s="49" t="s">
        <v>2</v>
      </c>
      <c r="C613" s="51" t="s">
        <v>1</v>
      </c>
      <c r="D613" s="52">
        <v>1.2500000000000001E-2</v>
      </c>
      <c r="E613" s="49">
        <v>54285</v>
      </c>
      <c r="F613" s="44">
        <v>1500</v>
      </c>
      <c r="G613" s="44">
        <v>1869</v>
      </c>
      <c r="H613" s="44">
        <v>553</v>
      </c>
      <c r="I613" s="44">
        <v>1316</v>
      </c>
      <c r="J613" s="53">
        <v>1165</v>
      </c>
      <c r="K613" s="54">
        <v>103.3</v>
      </c>
      <c r="L613" s="54">
        <v>103.47</v>
      </c>
      <c r="M613" s="54">
        <v>1.1000000000000001</v>
      </c>
      <c r="N613" s="55">
        <v>335</v>
      </c>
      <c r="O613" s="48">
        <v>1.6</v>
      </c>
    </row>
    <row r="614" spans="1:15" x14ac:dyDescent="0.3">
      <c r="A614" s="49">
        <v>44788</v>
      </c>
      <c r="B614" s="49" t="s">
        <v>134</v>
      </c>
      <c r="C614" s="51" t="s">
        <v>10</v>
      </c>
      <c r="D614" s="52"/>
      <c r="E614" s="49">
        <v>44979</v>
      </c>
      <c r="F614" s="44">
        <v>3000</v>
      </c>
      <c r="G614" s="44">
        <v>7259</v>
      </c>
      <c r="H614" s="44">
        <v>5545</v>
      </c>
      <c r="I614" s="44">
        <v>1714</v>
      </c>
      <c r="J614" s="53">
        <v>2464</v>
      </c>
      <c r="K614" s="54">
        <v>99.876999999999995</v>
      </c>
      <c r="L614" s="54">
        <v>99.876999999999995</v>
      </c>
      <c r="M614" s="54">
        <v>0.2346</v>
      </c>
      <c r="N614" s="55">
        <v>536</v>
      </c>
      <c r="O614" s="48">
        <v>2.9</v>
      </c>
    </row>
    <row r="615" spans="1:15" x14ac:dyDescent="0.3">
      <c r="A615" s="49">
        <v>44789</v>
      </c>
      <c r="B615" s="49" t="s">
        <v>141</v>
      </c>
      <c r="C615" s="51" t="s">
        <v>6</v>
      </c>
      <c r="D615" s="52">
        <v>1.2999999999999999E-2</v>
      </c>
      <c r="E615" s="49">
        <v>46675</v>
      </c>
      <c r="F615" s="44">
        <v>4000</v>
      </c>
      <c r="G615" s="44">
        <v>5830</v>
      </c>
      <c r="H615" s="44">
        <v>1615</v>
      </c>
      <c r="I615" s="44">
        <v>4215</v>
      </c>
      <c r="J615" s="53">
        <v>3241.5</v>
      </c>
      <c r="K615" s="54">
        <v>102.99</v>
      </c>
      <c r="L615" s="54">
        <v>102.99</v>
      </c>
      <c r="M615" s="54">
        <v>0.71</v>
      </c>
      <c r="N615" s="55">
        <v>758.5</v>
      </c>
      <c r="O615" s="48">
        <v>1.8</v>
      </c>
    </row>
    <row r="616" spans="1:15" x14ac:dyDescent="0.3">
      <c r="A616" s="49">
        <v>44795</v>
      </c>
      <c r="B616" s="49" t="s">
        <v>145</v>
      </c>
      <c r="C616" s="51" t="s">
        <v>10</v>
      </c>
      <c r="D616" s="52"/>
      <c r="E616" s="49">
        <v>45161</v>
      </c>
      <c r="F616" s="44">
        <v>3000</v>
      </c>
      <c r="G616" s="44">
        <v>8161</v>
      </c>
      <c r="H616" s="44">
        <v>6180</v>
      </c>
      <c r="I616" s="44">
        <v>1981</v>
      </c>
      <c r="J616" s="53">
        <v>1985.75</v>
      </c>
      <c r="K616" s="54">
        <v>99.272300000000001</v>
      </c>
      <c r="L616" s="54">
        <v>99.273240000000001</v>
      </c>
      <c r="M616" s="54">
        <v>0.72399999999999998</v>
      </c>
      <c r="N616" s="55">
        <v>1014.25</v>
      </c>
      <c r="O616" s="48">
        <v>4.0999999999999996</v>
      </c>
    </row>
    <row r="617" spans="1:15" x14ac:dyDescent="0.3">
      <c r="A617" s="49">
        <v>44797</v>
      </c>
      <c r="B617" s="49" t="s">
        <v>142</v>
      </c>
      <c r="C617" s="51" t="s">
        <v>1</v>
      </c>
      <c r="D617" s="52">
        <v>1.7000000000000001E-2</v>
      </c>
      <c r="E617" s="49">
        <v>48441</v>
      </c>
      <c r="F617" s="44">
        <v>4000</v>
      </c>
      <c r="G617" s="44">
        <v>5248</v>
      </c>
      <c r="H617" s="44">
        <v>1505</v>
      </c>
      <c r="I617" s="44">
        <v>3743</v>
      </c>
      <c r="J617" s="53">
        <v>3320.1</v>
      </c>
      <c r="K617" s="54">
        <v>103.43</v>
      </c>
      <c r="L617" s="54">
        <v>103.43</v>
      </c>
      <c r="M617" s="54">
        <v>1.33</v>
      </c>
      <c r="N617" s="55">
        <v>679.9</v>
      </c>
      <c r="O617" s="48">
        <v>1.6</v>
      </c>
    </row>
    <row r="618" spans="1:15" x14ac:dyDescent="0.3">
      <c r="A618" s="49">
        <v>44802</v>
      </c>
      <c r="B618" s="49" t="s">
        <v>131</v>
      </c>
      <c r="C618" s="51" t="s">
        <v>10</v>
      </c>
      <c r="D618" s="52"/>
      <c r="E618" s="49">
        <v>44944</v>
      </c>
      <c r="F618" s="44">
        <v>4000</v>
      </c>
      <c r="G618" s="44">
        <v>6476</v>
      </c>
      <c r="H618" s="44">
        <v>3850</v>
      </c>
      <c r="I618" s="44">
        <v>2626</v>
      </c>
      <c r="J618" s="53">
        <v>3726</v>
      </c>
      <c r="K618" s="54">
        <v>99.972300000000004</v>
      </c>
      <c r="L618" s="54">
        <v>99.972549999999998</v>
      </c>
      <c r="M618" s="54">
        <v>7.0599999999999996E-2</v>
      </c>
      <c r="N618" s="55">
        <v>274</v>
      </c>
      <c r="O618" s="48">
        <v>1.7</v>
      </c>
    </row>
    <row r="619" spans="1:15" x14ac:dyDescent="0.3">
      <c r="A619" s="49">
        <v>44802</v>
      </c>
      <c r="B619" s="49" t="s">
        <v>143</v>
      </c>
      <c r="C619" s="51" t="s">
        <v>10</v>
      </c>
      <c r="D619" s="52"/>
      <c r="E619" s="49">
        <v>45126</v>
      </c>
      <c r="F619" s="44">
        <v>2000</v>
      </c>
      <c r="G619" s="44">
        <v>1923</v>
      </c>
      <c r="H619" s="44">
        <v>1100</v>
      </c>
      <c r="I619" s="44">
        <v>823</v>
      </c>
      <c r="J619" s="53">
        <v>1233</v>
      </c>
      <c r="K619" s="54">
        <v>99.439700000000002</v>
      </c>
      <c r="L619" s="54">
        <v>99.440389999999994</v>
      </c>
      <c r="M619" s="54">
        <v>0.62919999999999998</v>
      </c>
      <c r="N619" s="55">
        <v>767</v>
      </c>
      <c r="O619" s="48">
        <v>1.6</v>
      </c>
    </row>
    <row r="620" spans="1:15" x14ac:dyDescent="0.3">
      <c r="A620" s="49">
        <v>44804</v>
      </c>
      <c r="B620" s="49" t="s">
        <v>141</v>
      </c>
      <c r="C620" s="51" t="s">
        <v>6</v>
      </c>
      <c r="D620" s="52">
        <v>1.2999999999999999E-2</v>
      </c>
      <c r="E620" s="49">
        <v>46675</v>
      </c>
      <c r="F620" s="44">
        <v>5000</v>
      </c>
      <c r="G620" s="44"/>
      <c r="H620" s="44"/>
      <c r="I620" s="44"/>
      <c r="J620" s="53"/>
      <c r="K620" s="54"/>
      <c r="L620" s="54"/>
      <c r="M620" s="54"/>
      <c r="N620" s="55">
        <v>5000</v>
      </c>
      <c r="O620" s="48"/>
    </row>
    <row r="621" spans="1:15" x14ac:dyDescent="0.3">
      <c r="A621" s="49">
        <v>44804</v>
      </c>
      <c r="B621" s="49" t="s">
        <v>146</v>
      </c>
      <c r="C621" s="51" t="s">
        <v>94</v>
      </c>
      <c r="D621" s="52">
        <v>1.2999999999999999E-2</v>
      </c>
      <c r="E621" s="49">
        <v>46675</v>
      </c>
      <c r="F621" s="44">
        <v>5000</v>
      </c>
      <c r="G621" s="44"/>
      <c r="H621" s="44"/>
      <c r="I621" s="44"/>
      <c r="J621" s="53">
        <v>4750</v>
      </c>
      <c r="K621" s="54"/>
      <c r="L621" s="54">
        <v>99.674999999999997</v>
      </c>
      <c r="M621" s="54">
        <v>1.365</v>
      </c>
      <c r="N621" s="55">
        <v>250</v>
      </c>
      <c r="O621" s="48"/>
    </row>
    <row r="622" spans="1:15" x14ac:dyDescent="0.3">
      <c r="A622" s="49">
        <v>44809</v>
      </c>
      <c r="B622" s="49" t="s">
        <v>129</v>
      </c>
      <c r="C622" s="51" t="s">
        <v>10</v>
      </c>
      <c r="D622" s="52"/>
      <c r="E622" s="49">
        <v>44909</v>
      </c>
      <c r="F622" s="44">
        <v>3000</v>
      </c>
      <c r="G622" s="44">
        <v>4186</v>
      </c>
      <c r="H622" s="44">
        <v>2830</v>
      </c>
      <c r="I622" s="44">
        <v>1356</v>
      </c>
      <c r="J622" s="53">
        <v>2956</v>
      </c>
      <c r="K622" s="54">
        <v>99.956599999999995</v>
      </c>
      <c r="L622" s="54">
        <v>99.959509999999995</v>
      </c>
      <c r="M622" s="54">
        <v>0.14879999999999999</v>
      </c>
      <c r="N622" s="55">
        <v>44</v>
      </c>
      <c r="O622" s="48">
        <v>1.4</v>
      </c>
    </row>
    <row r="623" spans="1:15" x14ac:dyDescent="0.3">
      <c r="A623" s="49">
        <v>44809</v>
      </c>
      <c r="B623" s="49" t="s">
        <v>140</v>
      </c>
      <c r="C623" s="51" t="s">
        <v>10</v>
      </c>
      <c r="D623" s="52"/>
      <c r="E623" s="49">
        <v>45098</v>
      </c>
      <c r="F623" s="44">
        <v>2000</v>
      </c>
      <c r="G623" s="44">
        <v>2267</v>
      </c>
      <c r="H623" s="44">
        <v>1265</v>
      </c>
      <c r="I623" s="44">
        <v>1002</v>
      </c>
      <c r="J623" s="53">
        <v>1842</v>
      </c>
      <c r="K623" s="54">
        <v>99.534599999999998</v>
      </c>
      <c r="L623" s="54">
        <v>99.544269999999997</v>
      </c>
      <c r="M623" s="54">
        <v>0.57430000000000003</v>
      </c>
      <c r="N623" s="55">
        <v>158</v>
      </c>
      <c r="O623" s="48">
        <v>1.2</v>
      </c>
    </row>
    <row r="624" spans="1:15" x14ac:dyDescent="0.3">
      <c r="A624" s="49">
        <v>44810</v>
      </c>
      <c r="B624" s="49" t="s">
        <v>7</v>
      </c>
      <c r="C624" s="51" t="s">
        <v>8</v>
      </c>
      <c r="D624" s="52">
        <v>1E-3</v>
      </c>
      <c r="E624" s="49">
        <v>46127</v>
      </c>
      <c r="F624" s="44">
        <v>400</v>
      </c>
      <c r="G624" s="44">
        <v>527</v>
      </c>
      <c r="H624" s="44">
        <v>325</v>
      </c>
      <c r="I624" s="44">
        <v>202</v>
      </c>
      <c r="J624" s="53">
        <v>322</v>
      </c>
      <c r="K624" s="54">
        <v>105.73</v>
      </c>
      <c r="L624" s="54">
        <v>105.79</v>
      </c>
      <c r="M624" s="54">
        <v>-1.45</v>
      </c>
      <c r="N624" s="55">
        <v>78</v>
      </c>
      <c r="O624" s="48">
        <v>1.6</v>
      </c>
    </row>
    <row r="625" spans="1:15" x14ac:dyDescent="0.3">
      <c r="A625" s="49">
        <v>44810</v>
      </c>
      <c r="B625" s="49" t="s">
        <v>16</v>
      </c>
      <c r="C625" s="51" t="s">
        <v>8</v>
      </c>
      <c r="D625" s="52">
        <v>1E-3</v>
      </c>
      <c r="E625" s="49">
        <v>53432</v>
      </c>
      <c r="F625" s="44">
        <v>200</v>
      </c>
      <c r="G625" s="44">
        <v>280</v>
      </c>
      <c r="H625" s="44">
        <v>129</v>
      </c>
      <c r="I625" s="44">
        <v>151</v>
      </c>
      <c r="J625" s="53">
        <v>189.8</v>
      </c>
      <c r="K625" s="54">
        <v>117.6</v>
      </c>
      <c r="L625" s="54">
        <v>117.97</v>
      </c>
      <c r="M625" s="54">
        <v>-0.61</v>
      </c>
      <c r="N625" s="55">
        <v>10.199999999999999</v>
      </c>
      <c r="O625" s="48">
        <v>1.5</v>
      </c>
    </row>
    <row r="626" spans="1:15" x14ac:dyDescent="0.3">
      <c r="A626" s="49">
        <v>44811</v>
      </c>
      <c r="B626" s="49" t="s">
        <v>137</v>
      </c>
      <c r="C626" s="51" t="s">
        <v>1</v>
      </c>
      <c r="D626" s="52">
        <v>0.01</v>
      </c>
      <c r="E626" s="49">
        <v>50540</v>
      </c>
      <c r="F626" s="44">
        <v>1500</v>
      </c>
      <c r="G626" s="44">
        <v>2077</v>
      </c>
      <c r="H626" s="44">
        <v>565</v>
      </c>
      <c r="I626" s="44">
        <v>1512</v>
      </c>
      <c r="J626" s="53">
        <v>1257.8</v>
      </c>
      <c r="K626" s="54">
        <v>89.84</v>
      </c>
      <c r="L626" s="54">
        <v>89.86</v>
      </c>
      <c r="M626" s="54">
        <v>1.74</v>
      </c>
      <c r="N626" s="55">
        <v>242.2</v>
      </c>
      <c r="O626" s="48">
        <v>1.7</v>
      </c>
    </row>
    <row r="627" spans="1:15" x14ac:dyDescent="0.3">
      <c r="A627" s="49">
        <v>44816</v>
      </c>
      <c r="B627" s="49" t="s">
        <v>135</v>
      </c>
      <c r="C627" s="51" t="s">
        <v>10</v>
      </c>
      <c r="D627" s="52"/>
      <c r="E627" s="49">
        <v>45007</v>
      </c>
      <c r="F627" s="44">
        <v>3000</v>
      </c>
      <c r="G627" s="44">
        <v>3590</v>
      </c>
      <c r="H627" s="44">
        <v>2820</v>
      </c>
      <c r="I627" s="44">
        <v>770</v>
      </c>
      <c r="J627" s="53">
        <v>1870</v>
      </c>
      <c r="K627" s="54">
        <v>99.546999999999997</v>
      </c>
      <c r="L627" s="54">
        <v>99.547449999999998</v>
      </c>
      <c r="M627" s="54">
        <v>0.8659</v>
      </c>
      <c r="N627" s="55">
        <v>1130</v>
      </c>
      <c r="O627" s="48">
        <v>1.9</v>
      </c>
    </row>
    <row r="628" spans="1:15" x14ac:dyDescent="0.3">
      <c r="A628" s="49">
        <v>44817</v>
      </c>
      <c r="B628" s="49" t="s">
        <v>144</v>
      </c>
      <c r="C628" s="51" t="s">
        <v>4</v>
      </c>
      <c r="D628" s="52">
        <v>4.0000000000000001E-3</v>
      </c>
      <c r="E628" s="49">
        <v>45548</v>
      </c>
      <c r="F628" s="44">
        <v>5500</v>
      </c>
      <c r="G628" s="44">
        <v>6742</v>
      </c>
      <c r="H628" s="44">
        <v>1312</v>
      </c>
      <c r="I628" s="44">
        <v>5430</v>
      </c>
      <c r="J628" s="53">
        <v>4291</v>
      </c>
      <c r="K628" s="54">
        <v>98.215000000000003</v>
      </c>
      <c r="L628" s="54">
        <v>98.218000000000004</v>
      </c>
      <c r="M628" s="54">
        <v>1.31</v>
      </c>
      <c r="N628" s="55">
        <v>1209</v>
      </c>
      <c r="O628" s="48">
        <v>1.6</v>
      </c>
    </row>
    <row r="629" spans="1:15" x14ac:dyDescent="0.3">
      <c r="A629" s="49">
        <v>44818</v>
      </c>
      <c r="B629" s="49" t="s">
        <v>11</v>
      </c>
      <c r="C629" s="51" t="s">
        <v>1</v>
      </c>
      <c r="D629" s="52">
        <v>2.5000000000000001E-2</v>
      </c>
      <c r="E629" s="49">
        <v>52782</v>
      </c>
      <c r="F629" s="44">
        <v>1000</v>
      </c>
      <c r="G629" s="44">
        <v>3806</v>
      </c>
      <c r="H629" s="44">
        <v>1209</v>
      </c>
      <c r="I629" s="44">
        <v>2597</v>
      </c>
      <c r="J629" s="53">
        <v>854.55</v>
      </c>
      <c r="K629" s="54">
        <v>112.76</v>
      </c>
      <c r="L629" s="54">
        <v>112.78</v>
      </c>
      <c r="M629" s="54">
        <v>1.79</v>
      </c>
      <c r="N629" s="55">
        <v>145.44999999999999</v>
      </c>
      <c r="O629" s="48">
        <v>4.5</v>
      </c>
    </row>
    <row r="630" spans="1:15" x14ac:dyDescent="0.3">
      <c r="A630" s="49">
        <v>44823</v>
      </c>
      <c r="B630" s="49" t="s">
        <v>147</v>
      </c>
      <c r="C630" s="51" t="s">
        <v>10</v>
      </c>
      <c r="D630" s="52"/>
      <c r="E630" s="49">
        <v>45189</v>
      </c>
      <c r="F630" s="44">
        <v>3000</v>
      </c>
      <c r="G630" s="44">
        <v>4120</v>
      </c>
      <c r="H630" s="44">
        <v>2865</v>
      </c>
      <c r="I630" s="44">
        <v>1255</v>
      </c>
      <c r="J630" s="53">
        <v>2330</v>
      </c>
      <c r="K630" s="54">
        <v>98.421000000000006</v>
      </c>
      <c r="L630" s="54">
        <v>98.423019999999994</v>
      </c>
      <c r="M630" s="54">
        <v>1.5846</v>
      </c>
      <c r="N630" s="55">
        <v>670</v>
      </c>
      <c r="O630" s="48">
        <v>1.8</v>
      </c>
    </row>
    <row r="631" spans="1:15" x14ac:dyDescent="0.3">
      <c r="A631" s="49">
        <v>44825</v>
      </c>
      <c r="B631" s="49" t="s">
        <v>142</v>
      </c>
      <c r="C631" s="51" t="s">
        <v>1</v>
      </c>
      <c r="D631" s="52">
        <v>1.7000000000000001E-2</v>
      </c>
      <c r="E631" s="49">
        <v>48441</v>
      </c>
      <c r="F631" s="44">
        <v>4000</v>
      </c>
      <c r="G631" s="44">
        <v>6611</v>
      </c>
      <c r="H631" s="44">
        <v>1505</v>
      </c>
      <c r="I631" s="44">
        <v>5106</v>
      </c>
      <c r="J631" s="53">
        <v>3588.6</v>
      </c>
      <c r="K631" s="54">
        <v>98.46</v>
      </c>
      <c r="L631" s="54">
        <v>98.48</v>
      </c>
      <c r="M631" s="54">
        <v>1.87</v>
      </c>
      <c r="N631" s="55">
        <v>411.4</v>
      </c>
      <c r="O631" s="48">
        <v>1.8</v>
      </c>
    </row>
    <row r="632" spans="1:15" x14ac:dyDescent="0.3">
      <c r="A632" s="49">
        <v>44830</v>
      </c>
      <c r="B632" s="49" t="s">
        <v>134</v>
      </c>
      <c r="C632" s="51" t="s">
        <v>10</v>
      </c>
      <c r="D632" s="52"/>
      <c r="E632" s="49">
        <v>44979</v>
      </c>
      <c r="F632" s="44">
        <v>3500</v>
      </c>
      <c r="G632" s="44">
        <v>7997</v>
      </c>
      <c r="H632" s="44">
        <v>6700</v>
      </c>
      <c r="I632" s="44">
        <v>1297</v>
      </c>
      <c r="J632" s="53">
        <v>3497</v>
      </c>
      <c r="K632" s="54">
        <v>99.591700000000003</v>
      </c>
      <c r="L632" s="54">
        <v>99.594750000000005</v>
      </c>
      <c r="M632" s="54">
        <v>0.99650000000000005</v>
      </c>
      <c r="N632" s="55">
        <v>3</v>
      </c>
      <c r="O632" s="48">
        <v>2.2999999999999998</v>
      </c>
    </row>
    <row r="633" spans="1:15" x14ac:dyDescent="0.3">
      <c r="A633" s="49">
        <v>44830</v>
      </c>
      <c r="B633" s="49" t="s">
        <v>145</v>
      </c>
      <c r="C633" s="51" t="s">
        <v>10</v>
      </c>
      <c r="D633" s="52"/>
      <c r="E633" s="49">
        <v>45161</v>
      </c>
      <c r="F633" s="44">
        <v>2500</v>
      </c>
      <c r="G633" s="44">
        <v>3607</v>
      </c>
      <c r="H633" s="44">
        <v>2290</v>
      </c>
      <c r="I633" s="44">
        <v>1317</v>
      </c>
      <c r="J633" s="53">
        <v>2417</v>
      </c>
      <c r="K633" s="54">
        <v>98.385000000000005</v>
      </c>
      <c r="L633" s="54">
        <v>98.385549999999995</v>
      </c>
      <c r="M633" s="54">
        <v>1.7956000000000001</v>
      </c>
      <c r="N633" s="55">
        <v>83</v>
      </c>
      <c r="O633" s="48">
        <v>1.5</v>
      </c>
    </row>
    <row r="634" spans="1:15" x14ac:dyDescent="0.3">
      <c r="A634" s="49">
        <v>44831</v>
      </c>
      <c r="B634" s="49" t="s">
        <v>141</v>
      </c>
      <c r="C634" s="51" t="s">
        <v>6</v>
      </c>
      <c r="D634" s="52">
        <v>1.2999999999999999E-2</v>
      </c>
      <c r="E634" s="49">
        <v>46675</v>
      </c>
      <c r="F634" s="44">
        <v>3000</v>
      </c>
      <c r="G634" s="44">
        <v>5332</v>
      </c>
      <c r="H634" s="44">
        <v>682</v>
      </c>
      <c r="I634" s="44">
        <v>4650</v>
      </c>
      <c r="J634" s="53">
        <v>2417.5</v>
      </c>
      <c r="K634" s="54">
        <v>96.3</v>
      </c>
      <c r="L634" s="54">
        <v>96.31</v>
      </c>
      <c r="M634" s="54">
        <v>2.08</v>
      </c>
      <c r="N634" s="55">
        <v>582.5</v>
      </c>
      <c r="O634" s="48">
        <v>2.2000000000000002</v>
      </c>
    </row>
    <row r="635" spans="1:15" x14ac:dyDescent="0.3">
      <c r="A635" s="49">
        <v>44838</v>
      </c>
      <c r="B635" s="49" t="s">
        <v>106</v>
      </c>
      <c r="C635" s="51" t="s">
        <v>8</v>
      </c>
      <c r="D635" s="52">
        <v>1E-3</v>
      </c>
      <c r="E635" s="49">
        <v>48684</v>
      </c>
      <c r="F635" s="44">
        <v>400</v>
      </c>
      <c r="G635" s="44">
        <v>406</v>
      </c>
      <c r="H635" s="44">
        <v>229</v>
      </c>
      <c r="I635" s="44">
        <v>177</v>
      </c>
      <c r="J635" s="53">
        <v>297</v>
      </c>
      <c r="K635" s="54">
        <v>103.95</v>
      </c>
      <c r="L635" s="54">
        <v>104.12</v>
      </c>
      <c r="M635" s="54">
        <v>-0.28999999999999998</v>
      </c>
      <c r="N635" s="55">
        <v>103</v>
      </c>
      <c r="O635" s="48">
        <v>1.4</v>
      </c>
    </row>
    <row r="636" spans="1:15" x14ac:dyDescent="0.3">
      <c r="A636" s="49">
        <v>44839</v>
      </c>
      <c r="B636" s="49" t="s">
        <v>137</v>
      </c>
      <c r="C636" s="51" t="s">
        <v>1</v>
      </c>
      <c r="D636" s="52">
        <v>0.01</v>
      </c>
      <c r="E636" s="49">
        <v>50540</v>
      </c>
      <c r="F636" s="44">
        <v>1500</v>
      </c>
      <c r="G636" s="44">
        <v>2687</v>
      </c>
      <c r="H636" s="44">
        <v>330</v>
      </c>
      <c r="I636" s="44">
        <v>2357</v>
      </c>
      <c r="J636" s="53">
        <v>1260.6500000000001</v>
      </c>
      <c r="K636" s="54">
        <v>85.18</v>
      </c>
      <c r="L636" s="54">
        <v>85.21</v>
      </c>
      <c r="M636" s="54">
        <v>2.12</v>
      </c>
      <c r="N636" s="55">
        <v>239.35</v>
      </c>
      <c r="O636" s="48">
        <v>2.1</v>
      </c>
    </row>
    <row r="637" spans="1:15" x14ac:dyDescent="0.3">
      <c r="A637" s="49">
        <v>44844</v>
      </c>
      <c r="B637" s="49" t="s">
        <v>131</v>
      </c>
      <c r="C637" s="51" t="s">
        <v>10</v>
      </c>
      <c r="D637" s="52"/>
      <c r="E637" s="49">
        <v>44944</v>
      </c>
      <c r="F637" s="44">
        <v>5000</v>
      </c>
      <c r="G637" s="44">
        <v>3950</v>
      </c>
      <c r="H637" s="44">
        <v>2285</v>
      </c>
      <c r="I637" s="44">
        <v>1665</v>
      </c>
      <c r="J637" s="53">
        <v>3920</v>
      </c>
      <c r="K637" s="54">
        <v>99.77</v>
      </c>
      <c r="L637" s="54">
        <v>99.778369999999995</v>
      </c>
      <c r="M637" s="54">
        <v>0.81599999999999995</v>
      </c>
      <c r="N637" s="55">
        <v>1080</v>
      </c>
      <c r="O637" s="48">
        <v>1</v>
      </c>
    </row>
    <row r="638" spans="1:15" x14ac:dyDescent="0.3">
      <c r="A638" s="49">
        <v>44844</v>
      </c>
      <c r="B638" s="49" t="s">
        <v>143</v>
      </c>
      <c r="C638" s="51" t="s">
        <v>10</v>
      </c>
      <c r="D638" s="52"/>
      <c r="E638" s="49">
        <v>45126</v>
      </c>
      <c r="F638" s="44">
        <v>3000</v>
      </c>
      <c r="G638" s="44">
        <v>2841</v>
      </c>
      <c r="H638" s="44">
        <v>1970</v>
      </c>
      <c r="I638" s="44">
        <v>871</v>
      </c>
      <c r="J638" s="53">
        <v>1616</v>
      </c>
      <c r="K638" s="54">
        <v>98.703000000000003</v>
      </c>
      <c r="L638" s="54">
        <v>98.723290000000006</v>
      </c>
      <c r="M638" s="54">
        <v>1.6627000000000001</v>
      </c>
      <c r="N638" s="55">
        <v>1384</v>
      </c>
      <c r="O638" s="48">
        <v>1.8</v>
      </c>
    </row>
    <row r="639" spans="1:15" x14ac:dyDescent="0.3">
      <c r="A639" s="49">
        <v>44845</v>
      </c>
      <c r="B639" s="49" t="s">
        <v>144</v>
      </c>
      <c r="C639" s="51" t="s">
        <v>4</v>
      </c>
      <c r="D639" s="52">
        <v>4.0000000000000001E-3</v>
      </c>
      <c r="E639" s="49">
        <v>45548</v>
      </c>
      <c r="F639" s="44">
        <v>5500</v>
      </c>
      <c r="G639" s="44">
        <v>5825</v>
      </c>
      <c r="H639" s="44">
        <v>1550</v>
      </c>
      <c r="I639" s="44">
        <v>4275</v>
      </c>
      <c r="J639" s="53">
        <v>4372.5</v>
      </c>
      <c r="K639" s="54">
        <v>97.185000000000002</v>
      </c>
      <c r="L639" s="54">
        <v>97.186000000000007</v>
      </c>
      <c r="M639" s="54">
        <v>1.91</v>
      </c>
      <c r="N639" s="55">
        <v>1127.5</v>
      </c>
      <c r="O639" s="48">
        <v>1.3</v>
      </c>
    </row>
    <row r="640" spans="1:15" x14ac:dyDescent="0.3">
      <c r="A640" s="49">
        <v>44845</v>
      </c>
      <c r="B640" s="49" t="s">
        <v>148</v>
      </c>
      <c r="C640" s="51" t="s">
        <v>1</v>
      </c>
      <c r="D640" s="52">
        <v>1.7999999999999999E-2</v>
      </c>
      <c r="E640" s="49">
        <v>56111</v>
      </c>
      <c r="F640" s="44">
        <v>4000</v>
      </c>
      <c r="G640" s="44"/>
      <c r="H640" s="44"/>
      <c r="I640" s="44"/>
      <c r="J640" s="53">
        <v>3000</v>
      </c>
      <c r="K640" s="54"/>
      <c r="L640" s="54">
        <v>88.051000000000002</v>
      </c>
      <c r="M640" s="54">
        <v>2.3490000000000002</v>
      </c>
      <c r="N640" s="55">
        <v>1000</v>
      </c>
      <c r="O640" s="48"/>
    </row>
    <row r="641" spans="1:15" x14ac:dyDescent="0.3">
      <c r="A641" s="49">
        <v>44846</v>
      </c>
      <c r="B641" s="49" t="s">
        <v>142</v>
      </c>
      <c r="C641" s="51" t="s">
        <v>1</v>
      </c>
      <c r="D641" s="52">
        <v>1.7000000000000001E-2</v>
      </c>
      <c r="E641" s="49">
        <v>48441</v>
      </c>
      <c r="F641" s="44">
        <v>4000</v>
      </c>
      <c r="G641" s="44">
        <v>3895</v>
      </c>
      <c r="H641" s="44">
        <v>575</v>
      </c>
      <c r="I641" s="44">
        <v>3320</v>
      </c>
      <c r="J641" s="53">
        <v>3338</v>
      </c>
      <c r="K641" s="54">
        <v>94.53</v>
      </c>
      <c r="L641" s="54">
        <v>94.55</v>
      </c>
      <c r="M641" s="54">
        <v>2.33</v>
      </c>
      <c r="N641" s="55">
        <v>662</v>
      </c>
      <c r="O641" s="48">
        <v>1.2</v>
      </c>
    </row>
    <row r="642" spans="1:15" x14ac:dyDescent="0.3">
      <c r="A642" s="49">
        <v>44851</v>
      </c>
      <c r="B642" s="49" t="s">
        <v>136</v>
      </c>
      <c r="C642" s="51" t="s">
        <v>10</v>
      </c>
      <c r="D642" s="52"/>
      <c r="E642" s="49">
        <v>45029</v>
      </c>
      <c r="F642" s="44">
        <v>3000</v>
      </c>
      <c r="G642" s="44">
        <v>1878</v>
      </c>
      <c r="H642" s="44">
        <v>683</v>
      </c>
      <c r="I642" s="44">
        <v>1195</v>
      </c>
      <c r="J642" s="53">
        <v>1528</v>
      </c>
      <c r="K642" s="54">
        <v>99.31</v>
      </c>
      <c r="L642" s="54">
        <v>99.317239999999998</v>
      </c>
      <c r="M642" s="54">
        <v>1.4061999999999999</v>
      </c>
      <c r="N642" s="55">
        <v>1472</v>
      </c>
      <c r="O642" s="48">
        <v>1.2</v>
      </c>
    </row>
    <row r="643" spans="1:15" x14ac:dyDescent="0.3">
      <c r="A643" s="49">
        <v>44851</v>
      </c>
      <c r="B643" s="49" t="s">
        <v>149</v>
      </c>
      <c r="C643" s="51" t="s">
        <v>10</v>
      </c>
      <c r="D643" s="52"/>
      <c r="E643" s="49">
        <v>45217</v>
      </c>
      <c r="F643" s="44">
        <v>3000</v>
      </c>
      <c r="G643" s="44">
        <v>1475</v>
      </c>
      <c r="H643" s="44">
        <v>1070</v>
      </c>
      <c r="I643" s="44">
        <v>405</v>
      </c>
      <c r="J643" s="53">
        <v>1380</v>
      </c>
      <c r="K643" s="54">
        <v>98.01</v>
      </c>
      <c r="L643" s="54">
        <v>98.027990000000003</v>
      </c>
      <c r="M643" s="54">
        <v>1.9896</v>
      </c>
      <c r="N643" s="55">
        <v>1620</v>
      </c>
      <c r="O643" s="48">
        <v>1.1000000000000001</v>
      </c>
    </row>
    <row r="644" spans="1:15" x14ac:dyDescent="0.3">
      <c r="A644" s="49">
        <v>44852</v>
      </c>
      <c r="B644" s="49" t="s">
        <v>150</v>
      </c>
      <c r="C644" s="51" t="s">
        <v>1</v>
      </c>
      <c r="D644" s="52">
        <v>2.1000000000000001E-2</v>
      </c>
      <c r="E644" s="49">
        <v>47437</v>
      </c>
      <c r="F644" s="44">
        <v>4000</v>
      </c>
      <c r="G644" s="44">
        <v>1864</v>
      </c>
      <c r="H644" s="44">
        <v>645</v>
      </c>
      <c r="I644" s="44">
        <v>1219</v>
      </c>
      <c r="J644" s="53">
        <v>1784</v>
      </c>
      <c r="K644" s="54">
        <v>99.13</v>
      </c>
      <c r="L644" s="54">
        <v>99.16</v>
      </c>
      <c r="M644" s="54">
        <v>2.23</v>
      </c>
      <c r="N644" s="55">
        <v>2216</v>
      </c>
      <c r="O644" s="48">
        <v>1</v>
      </c>
    </row>
    <row r="645" spans="1:15" x14ac:dyDescent="0.3">
      <c r="A645" s="49">
        <v>44855</v>
      </c>
      <c r="B645" s="49" t="s">
        <v>55</v>
      </c>
      <c r="C645" s="51" t="s">
        <v>1</v>
      </c>
      <c r="D645" s="52">
        <v>5.0000000000000001E-3</v>
      </c>
      <c r="E645" s="49">
        <v>45703</v>
      </c>
      <c r="F645" s="44">
        <v>3000</v>
      </c>
      <c r="G645" s="44"/>
      <c r="H645" s="44"/>
      <c r="I645" s="44"/>
      <c r="J645" s="53"/>
      <c r="K645" s="54"/>
      <c r="L645" s="54"/>
      <c r="M645" s="54"/>
      <c r="N645" s="55">
        <v>3000</v>
      </c>
      <c r="O645" s="48"/>
    </row>
    <row r="646" spans="1:15" x14ac:dyDescent="0.3">
      <c r="A646" s="49">
        <v>44855</v>
      </c>
      <c r="B646" s="49" t="s">
        <v>54</v>
      </c>
      <c r="C646" s="51" t="s">
        <v>1</v>
      </c>
      <c r="D646" s="52">
        <v>0.01</v>
      </c>
      <c r="E646" s="49">
        <v>45884</v>
      </c>
      <c r="F646" s="44">
        <v>3000</v>
      </c>
      <c r="G646" s="44"/>
      <c r="H646" s="44"/>
      <c r="I646" s="44"/>
      <c r="J646" s="53"/>
      <c r="K646" s="54"/>
      <c r="L646" s="54"/>
      <c r="M646" s="54"/>
      <c r="N646" s="55">
        <v>3000</v>
      </c>
      <c r="O646" s="48"/>
    </row>
    <row r="647" spans="1:15" x14ac:dyDescent="0.3">
      <c r="A647" s="49">
        <v>44855</v>
      </c>
      <c r="B647" s="49" t="s">
        <v>57</v>
      </c>
      <c r="C647" s="51" t="s">
        <v>1</v>
      </c>
      <c r="D647" s="52">
        <v>5.0000000000000001E-3</v>
      </c>
      <c r="E647" s="49">
        <v>46068</v>
      </c>
      <c r="F647" s="44">
        <v>3000</v>
      </c>
      <c r="G647" s="44"/>
      <c r="H647" s="44"/>
      <c r="I647" s="44"/>
      <c r="J647" s="53"/>
      <c r="K647" s="54"/>
      <c r="L647" s="54"/>
      <c r="M647" s="54"/>
      <c r="N647" s="55">
        <v>3000</v>
      </c>
      <c r="O647" s="48"/>
    </row>
    <row r="648" spans="1:15" x14ac:dyDescent="0.3">
      <c r="A648" s="49">
        <v>44855</v>
      </c>
      <c r="B648" s="49" t="s">
        <v>56</v>
      </c>
      <c r="C648" s="51" t="s">
        <v>1</v>
      </c>
      <c r="D648" s="52">
        <v>0</v>
      </c>
      <c r="E648" s="49">
        <v>46249</v>
      </c>
      <c r="F648" s="44">
        <v>3000</v>
      </c>
      <c r="G648" s="44"/>
      <c r="H648" s="44"/>
      <c r="I648" s="44"/>
      <c r="J648" s="53"/>
      <c r="K648" s="54"/>
      <c r="L648" s="54"/>
      <c r="M648" s="54"/>
      <c r="N648" s="55">
        <v>3000</v>
      </c>
      <c r="O648" s="48"/>
    </row>
    <row r="649" spans="1:15" x14ac:dyDescent="0.3">
      <c r="A649" s="49">
        <v>44855</v>
      </c>
      <c r="B649" s="49" t="s">
        <v>58</v>
      </c>
      <c r="C649" s="51" t="s">
        <v>1</v>
      </c>
      <c r="D649" s="52">
        <v>5.0000000000000001E-3</v>
      </c>
      <c r="E649" s="49">
        <v>46614</v>
      </c>
      <c r="F649" s="44">
        <v>3000</v>
      </c>
      <c r="G649" s="44"/>
      <c r="H649" s="44"/>
      <c r="I649" s="44"/>
      <c r="J649" s="53"/>
      <c r="K649" s="54"/>
      <c r="L649" s="54"/>
      <c r="M649" s="54"/>
      <c r="N649" s="55">
        <v>3000</v>
      </c>
      <c r="O649" s="48"/>
    </row>
    <row r="650" spans="1:15" x14ac:dyDescent="0.3">
      <c r="A650" s="49">
        <v>44855</v>
      </c>
      <c r="B650" s="49" t="s">
        <v>0</v>
      </c>
      <c r="C650" s="51" t="s">
        <v>1</v>
      </c>
      <c r="D650" s="52">
        <v>5.0000000000000001E-3</v>
      </c>
      <c r="E650" s="49">
        <v>46798</v>
      </c>
      <c r="F650" s="44">
        <v>3000</v>
      </c>
      <c r="G650" s="44"/>
      <c r="H650" s="44"/>
      <c r="I650" s="44"/>
      <c r="J650" s="53"/>
      <c r="K650" s="54"/>
      <c r="L650" s="54"/>
      <c r="M650" s="54"/>
      <c r="N650" s="55">
        <v>3000</v>
      </c>
      <c r="O650" s="48"/>
    </row>
    <row r="651" spans="1:15" x14ac:dyDescent="0.3">
      <c r="A651" s="49">
        <v>44855</v>
      </c>
      <c r="B651" s="49" t="s">
        <v>19</v>
      </c>
      <c r="C651" s="51" t="s">
        <v>1</v>
      </c>
      <c r="D651" s="52">
        <v>2.5000000000000001E-3</v>
      </c>
      <c r="E651" s="49">
        <v>46980</v>
      </c>
      <c r="F651" s="44">
        <v>3000</v>
      </c>
      <c r="G651" s="44"/>
      <c r="H651" s="44"/>
      <c r="I651" s="44"/>
      <c r="J651" s="53"/>
      <c r="K651" s="54"/>
      <c r="L651" s="54"/>
      <c r="M651" s="54"/>
      <c r="N651" s="55">
        <v>3000</v>
      </c>
      <c r="O651" s="48"/>
    </row>
    <row r="652" spans="1:15" x14ac:dyDescent="0.3">
      <c r="A652" s="49">
        <v>44855</v>
      </c>
      <c r="B652" s="49" t="s">
        <v>26</v>
      </c>
      <c r="C652" s="51" t="s">
        <v>1</v>
      </c>
      <c r="D652" s="52">
        <v>2.5000000000000001E-3</v>
      </c>
      <c r="E652" s="49">
        <v>47164</v>
      </c>
      <c r="F652" s="44">
        <v>3000</v>
      </c>
      <c r="G652" s="44"/>
      <c r="H652" s="44"/>
      <c r="I652" s="44"/>
      <c r="J652" s="53"/>
      <c r="K652" s="54"/>
      <c r="L652" s="54"/>
      <c r="M652" s="54"/>
      <c r="N652" s="55">
        <v>3000</v>
      </c>
      <c r="O652" s="48"/>
    </row>
    <row r="653" spans="1:15" x14ac:dyDescent="0.3">
      <c r="A653" s="49">
        <v>44855</v>
      </c>
      <c r="B653" s="49" t="s">
        <v>35</v>
      </c>
      <c r="C653" s="51" t="s">
        <v>1</v>
      </c>
      <c r="D653" s="52">
        <v>0</v>
      </c>
      <c r="E653" s="49">
        <v>47345</v>
      </c>
      <c r="F653" s="44">
        <v>3000</v>
      </c>
      <c r="G653" s="44"/>
      <c r="H653" s="44"/>
      <c r="I653" s="44"/>
      <c r="J653" s="53"/>
      <c r="K653" s="54"/>
      <c r="L653" s="54"/>
      <c r="M653" s="54"/>
      <c r="N653" s="55">
        <v>3000</v>
      </c>
      <c r="O653" s="48"/>
    </row>
    <row r="654" spans="1:15" x14ac:dyDescent="0.3">
      <c r="A654" s="49">
        <v>44855</v>
      </c>
      <c r="B654" s="49" t="s">
        <v>43</v>
      </c>
      <c r="C654" s="51" t="s">
        <v>1</v>
      </c>
      <c r="D654" s="52">
        <v>0</v>
      </c>
      <c r="E654" s="49">
        <v>47529</v>
      </c>
      <c r="F654" s="44">
        <v>3000</v>
      </c>
      <c r="G654" s="44"/>
      <c r="H654" s="44"/>
      <c r="I654" s="44"/>
      <c r="J654" s="53"/>
      <c r="K654" s="54"/>
      <c r="L654" s="54"/>
      <c r="M654" s="54"/>
      <c r="N654" s="55">
        <v>3000</v>
      </c>
      <c r="O654" s="48"/>
    </row>
    <row r="655" spans="1:15" x14ac:dyDescent="0.3">
      <c r="A655" s="49">
        <v>44855</v>
      </c>
      <c r="B655" s="49" t="s">
        <v>101</v>
      </c>
      <c r="C655" s="51" t="s">
        <v>1</v>
      </c>
      <c r="D655" s="52">
        <v>0</v>
      </c>
      <c r="E655" s="49">
        <v>47894</v>
      </c>
      <c r="F655" s="44">
        <v>3000</v>
      </c>
      <c r="G655" s="44"/>
      <c r="H655" s="44"/>
      <c r="I655" s="44"/>
      <c r="J655" s="53"/>
      <c r="K655" s="54"/>
      <c r="L655" s="54"/>
      <c r="M655" s="54"/>
      <c r="N655" s="55">
        <v>3000</v>
      </c>
      <c r="O655" s="48"/>
    </row>
    <row r="656" spans="1:15" x14ac:dyDescent="0.3">
      <c r="A656" s="49">
        <v>44855</v>
      </c>
      <c r="B656" s="49" t="s">
        <v>130</v>
      </c>
      <c r="C656" s="51" t="s">
        <v>1</v>
      </c>
      <c r="D656" s="52">
        <v>0</v>
      </c>
      <c r="E656" s="49">
        <v>48259</v>
      </c>
      <c r="F656" s="44">
        <v>3000</v>
      </c>
      <c r="G656" s="44"/>
      <c r="H656" s="44"/>
      <c r="I656" s="44"/>
      <c r="J656" s="53"/>
      <c r="K656" s="54"/>
      <c r="L656" s="54"/>
      <c r="M656" s="54"/>
      <c r="N656" s="55">
        <v>3000</v>
      </c>
      <c r="O656" s="48"/>
    </row>
    <row r="657" spans="1:15" x14ac:dyDescent="0.3">
      <c r="A657" s="49">
        <v>44855</v>
      </c>
      <c r="B657" s="49" t="s">
        <v>127</v>
      </c>
      <c r="C657" s="51" t="s">
        <v>4</v>
      </c>
      <c r="D657" s="52">
        <v>0</v>
      </c>
      <c r="E657" s="49">
        <v>45275</v>
      </c>
      <c r="F657" s="44">
        <v>3000</v>
      </c>
      <c r="G657" s="44"/>
      <c r="H657" s="44"/>
      <c r="I657" s="44"/>
      <c r="J657" s="53"/>
      <c r="K657" s="54"/>
      <c r="L657" s="54"/>
      <c r="M657" s="54"/>
      <c r="N657" s="55">
        <v>3000</v>
      </c>
      <c r="O657" s="48"/>
    </row>
    <row r="658" spans="1:15" x14ac:dyDescent="0.3">
      <c r="A658" s="49">
        <v>44855</v>
      </c>
      <c r="B658" s="49" t="s">
        <v>2</v>
      </c>
      <c r="C658" s="51" t="s">
        <v>1</v>
      </c>
      <c r="D658" s="52">
        <v>1.2500000000000001E-2</v>
      </c>
      <c r="E658" s="49">
        <v>54285</v>
      </c>
      <c r="F658" s="44">
        <v>3000</v>
      </c>
      <c r="G658" s="44"/>
      <c r="H658" s="44"/>
      <c r="I658" s="44"/>
      <c r="J658" s="53"/>
      <c r="K658" s="54"/>
      <c r="L658" s="54"/>
      <c r="M658" s="54"/>
      <c r="N658" s="55">
        <v>3000</v>
      </c>
      <c r="O658" s="48"/>
    </row>
    <row r="659" spans="1:15" x14ac:dyDescent="0.3">
      <c r="A659" s="49">
        <v>44855</v>
      </c>
      <c r="B659" s="49" t="s">
        <v>123</v>
      </c>
      <c r="C659" s="51" t="s">
        <v>1</v>
      </c>
      <c r="D659" s="52">
        <v>0</v>
      </c>
      <c r="E659" s="49">
        <v>55746</v>
      </c>
      <c r="F659" s="44">
        <v>3000</v>
      </c>
      <c r="G659" s="44"/>
      <c r="H659" s="44"/>
      <c r="I659" s="44"/>
      <c r="J659" s="53"/>
      <c r="K659" s="54"/>
      <c r="L659" s="54"/>
      <c r="M659" s="54"/>
      <c r="N659" s="55">
        <v>3000</v>
      </c>
      <c r="O659" s="48"/>
    </row>
    <row r="660" spans="1:15" x14ac:dyDescent="0.3">
      <c r="A660" s="49">
        <v>44855</v>
      </c>
      <c r="B660" s="49" t="s">
        <v>45</v>
      </c>
      <c r="C660" s="51" t="s">
        <v>6</v>
      </c>
      <c r="D660" s="52">
        <v>0</v>
      </c>
      <c r="E660" s="49">
        <v>45758</v>
      </c>
      <c r="F660" s="44">
        <v>3000</v>
      </c>
      <c r="G660" s="44"/>
      <c r="H660" s="44"/>
      <c r="I660" s="44"/>
      <c r="J660" s="53"/>
      <c r="K660" s="54"/>
      <c r="L660" s="54"/>
      <c r="M660" s="54"/>
      <c r="N660" s="55">
        <v>3000</v>
      </c>
      <c r="O660" s="48"/>
    </row>
    <row r="661" spans="1:15" x14ac:dyDescent="0.3">
      <c r="A661" s="49">
        <v>44855</v>
      </c>
      <c r="B661" s="49" t="s">
        <v>103</v>
      </c>
      <c r="C661" s="51" t="s">
        <v>6</v>
      </c>
      <c r="D661" s="52">
        <v>0</v>
      </c>
      <c r="E661" s="49">
        <v>46122</v>
      </c>
      <c r="F661" s="44">
        <v>3000</v>
      </c>
      <c r="G661" s="44"/>
      <c r="H661" s="44"/>
      <c r="I661" s="44"/>
      <c r="J661" s="53"/>
      <c r="K661" s="54"/>
      <c r="L661" s="54"/>
      <c r="M661" s="54"/>
      <c r="N661" s="55">
        <v>3000</v>
      </c>
      <c r="O661" s="48"/>
    </row>
    <row r="662" spans="1:15" x14ac:dyDescent="0.3">
      <c r="A662" s="49">
        <v>44855</v>
      </c>
      <c r="B662" s="49" t="s">
        <v>111</v>
      </c>
      <c r="C662" s="51" t="s">
        <v>1</v>
      </c>
      <c r="D662" s="52">
        <v>0</v>
      </c>
      <c r="E662" s="49">
        <v>47072</v>
      </c>
      <c r="F662" s="44">
        <v>3000</v>
      </c>
      <c r="G662" s="44"/>
      <c r="H662" s="44"/>
      <c r="I662" s="44"/>
      <c r="J662" s="53"/>
      <c r="K662" s="54"/>
      <c r="L662" s="54"/>
      <c r="M662" s="54"/>
      <c r="N662" s="55">
        <v>3000</v>
      </c>
      <c r="O662" s="48"/>
    </row>
    <row r="663" spans="1:15" x14ac:dyDescent="0.3">
      <c r="A663" s="49">
        <v>44858</v>
      </c>
      <c r="B663" s="49" t="s">
        <v>135</v>
      </c>
      <c r="C663" s="51" t="s">
        <v>10</v>
      </c>
      <c r="D663" s="52"/>
      <c r="E663" s="49">
        <v>45007</v>
      </c>
      <c r="F663" s="44">
        <v>3000</v>
      </c>
      <c r="G663" s="44">
        <v>2490</v>
      </c>
      <c r="H663" s="44">
        <v>1110</v>
      </c>
      <c r="I663" s="44">
        <v>1380</v>
      </c>
      <c r="J663" s="53">
        <v>1890</v>
      </c>
      <c r="K663" s="54">
        <v>99.41</v>
      </c>
      <c r="L663" s="54">
        <v>99.414029999999997</v>
      </c>
      <c r="M663" s="54">
        <v>1.4435</v>
      </c>
      <c r="N663" s="55">
        <v>1110</v>
      </c>
      <c r="O663" s="48">
        <v>1.3</v>
      </c>
    </row>
    <row r="664" spans="1:15" x14ac:dyDescent="0.3">
      <c r="A664" s="49">
        <v>44858</v>
      </c>
      <c r="B664" s="49" t="s">
        <v>147</v>
      </c>
      <c r="C664" s="51" t="s">
        <v>10</v>
      </c>
      <c r="D664" s="52"/>
      <c r="E664" s="49">
        <v>45189</v>
      </c>
      <c r="F664" s="44">
        <v>3000</v>
      </c>
      <c r="G664" s="44">
        <v>1965</v>
      </c>
      <c r="H664" s="44">
        <v>1725</v>
      </c>
      <c r="I664" s="44">
        <v>240</v>
      </c>
      <c r="J664" s="53">
        <v>1455</v>
      </c>
      <c r="K664" s="54">
        <v>98.05</v>
      </c>
      <c r="L664" s="54">
        <v>98.079139999999995</v>
      </c>
      <c r="M664" s="54">
        <v>2.1429999999999998</v>
      </c>
      <c r="N664" s="55">
        <v>1545</v>
      </c>
      <c r="O664" s="48">
        <v>1.4</v>
      </c>
    </row>
    <row r="665" spans="1:15" x14ac:dyDescent="0.3">
      <c r="A665" s="49">
        <v>44859</v>
      </c>
      <c r="B665" s="49" t="s">
        <v>141</v>
      </c>
      <c r="C665" s="51" t="s">
        <v>6</v>
      </c>
      <c r="D665" s="52">
        <v>1.2999999999999999E-2</v>
      </c>
      <c r="E665" s="49">
        <v>46675</v>
      </c>
      <c r="F665" s="44">
        <v>4000</v>
      </c>
      <c r="G665" s="44">
        <v>3983</v>
      </c>
      <c r="H665" s="44">
        <v>607</v>
      </c>
      <c r="I665" s="44">
        <v>3376</v>
      </c>
      <c r="J665" s="53">
        <v>3244.6</v>
      </c>
      <c r="K665" s="54">
        <v>96.21</v>
      </c>
      <c r="L665" s="54">
        <v>96.22</v>
      </c>
      <c r="M665" s="54">
        <v>2.11</v>
      </c>
      <c r="N665" s="55">
        <v>755.4</v>
      </c>
      <c r="O665" s="48">
        <v>1.2</v>
      </c>
    </row>
    <row r="666" spans="1:15" x14ac:dyDescent="0.3">
      <c r="A666" s="49">
        <v>44865</v>
      </c>
      <c r="B666" s="49" t="s">
        <v>134</v>
      </c>
      <c r="C666" s="51" t="s">
        <v>10</v>
      </c>
      <c r="D666" s="52"/>
      <c r="E666" s="49">
        <v>44979</v>
      </c>
      <c r="F666" s="44">
        <v>5000</v>
      </c>
      <c r="G666" s="44">
        <v>3567</v>
      </c>
      <c r="H666" s="44">
        <v>2125</v>
      </c>
      <c r="I666" s="44">
        <v>1442</v>
      </c>
      <c r="J666" s="53">
        <v>3217</v>
      </c>
      <c r="K666" s="54">
        <v>99.57</v>
      </c>
      <c r="L666" s="54">
        <v>99.575419999999994</v>
      </c>
      <c r="M666" s="54">
        <v>1.3705000000000001</v>
      </c>
      <c r="N666" s="55">
        <v>1783</v>
      </c>
      <c r="O666" s="48">
        <v>1.1000000000000001</v>
      </c>
    </row>
    <row r="667" spans="1:15" x14ac:dyDescent="0.3">
      <c r="A667" s="49">
        <v>44865</v>
      </c>
      <c r="B667" s="49" t="s">
        <v>145</v>
      </c>
      <c r="C667" s="51" t="s">
        <v>10</v>
      </c>
      <c r="D667" s="52"/>
      <c r="E667" s="49">
        <v>45161</v>
      </c>
      <c r="F667" s="44">
        <v>2000</v>
      </c>
      <c r="G667" s="44">
        <v>1887</v>
      </c>
      <c r="H667" s="44">
        <v>1520</v>
      </c>
      <c r="I667" s="44">
        <v>367</v>
      </c>
      <c r="J667" s="53">
        <v>1062</v>
      </c>
      <c r="K667" s="54">
        <v>98.313999999999993</v>
      </c>
      <c r="L667" s="54">
        <v>98.330910000000003</v>
      </c>
      <c r="M667" s="54">
        <v>2.0785</v>
      </c>
      <c r="N667" s="55">
        <v>938</v>
      </c>
      <c r="O667" s="48">
        <v>1.8</v>
      </c>
    </row>
    <row r="668" spans="1:15" x14ac:dyDescent="0.3">
      <c r="A668" s="49">
        <v>44866</v>
      </c>
      <c r="B668" s="49" t="s">
        <v>106</v>
      </c>
      <c r="C668" s="51" t="s">
        <v>8</v>
      </c>
      <c r="D668" s="52">
        <v>1E-3</v>
      </c>
      <c r="E668" s="49">
        <v>48684</v>
      </c>
      <c r="F668" s="44">
        <v>300</v>
      </c>
      <c r="G668" s="44">
        <v>460</v>
      </c>
      <c r="H668" s="44">
        <v>255</v>
      </c>
      <c r="I668" s="44">
        <v>205</v>
      </c>
      <c r="J668" s="53">
        <v>260</v>
      </c>
      <c r="K668" s="54">
        <v>103.99</v>
      </c>
      <c r="L668" s="54">
        <v>104.01</v>
      </c>
      <c r="M668" s="54">
        <v>-0.28000000000000003</v>
      </c>
      <c r="N668" s="55">
        <v>40</v>
      </c>
      <c r="O668" s="48">
        <v>1.8</v>
      </c>
    </row>
    <row r="669" spans="1:15" x14ac:dyDescent="0.3">
      <c r="A669" s="49">
        <v>44866</v>
      </c>
      <c r="B669" s="49" t="s">
        <v>16</v>
      </c>
      <c r="C669" s="51" t="s">
        <v>8</v>
      </c>
      <c r="D669" s="52">
        <v>1E-3</v>
      </c>
      <c r="E669" s="49">
        <v>53432</v>
      </c>
      <c r="F669" s="44">
        <v>200</v>
      </c>
      <c r="G669" s="44">
        <v>250</v>
      </c>
      <c r="H669" s="44">
        <v>127</v>
      </c>
      <c r="I669" s="44">
        <v>123</v>
      </c>
      <c r="J669" s="53">
        <v>171</v>
      </c>
      <c r="K669" s="54">
        <v>107.5</v>
      </c>
      <c r="L669" s="54">
        <v>107.73</v>
      </c>
      <c r="M669" s="54">
        <v>-0.22</v>
      </c>
      <c r="N669" s="55">
        <v>29</v>
      </c>
      <c r="O669" s="48">
        <v>1.5</v>
      </c>
    </row>
    <row r="670" spans="1:15" x14ac:dyDescent="0.3">
      <c r="A670" s="49">
        <v>44867</v>
      </c>
      <c r="B670" s="49" t="s">
        <v>124</v>
      </c>
      <c r="C670" s="51" t="s">
        <v>94</v>
      </c>
      <c r="D670" s="52">
        <v>0</v>
      </c>
      <c r="E670" s="49">
        <v>48075</v>
      </c>
      <c r="F670" s="44">
        <v>1000</v>
      </c>
      <c r="G670" s="44">
        <v>1103</v>
      </c>
      <c r="H670" s="44">
        <v>255</v>
      </c>
      <c r="I670" s="44">
        <v>848</v>
      </c>
      <c r="J670" s="53">
        <v>923</v>
      </c>
      <c r="K670" s="54">
        <v>83.52</v>
      </c>
      <c r="L670" s="54">
        <v>83.56</v>
      </c>
      <c r="M670" s="54">
        <v>2.0699999999999998</v>
      </c>
      <c r="N670" s="55">
        <v>77</v>
      </c>
      <c r="O670" s="48">
        <v>1.2</v>
      </c>
    </row>
    <row r="671" spans="1:15" x14ac:dyDescent="0.3">
      <c r="A671" s="49">
        <v>44867</v>
      </c>
      <c r="B671" s="49" t="s">
        <v>117</v>
      </c>
      <c r="C671" s="51" t="s">
        <v>1</v>
      </c>
      <c r="D671" s="52">
        <v>0</v>
      </c>
      <c r="E671" s="49">
        <v>48075</v>
      </c>
      <c r="F671" s="44">
        <v>1000</v>
      </c>
      <c r="G671" s="44"/>
      <c r="H671" s="44"/>
      <c r="I671" s="44"/>
      <c r="J671" s="53"/>
      <c r="K671" s="54"/>
      <c r="L671" s="54"/>
      <c r="M671" s="54"/>
      <c r="N671" s="55">
        <v>1000</v>
      </c>
      <c r="O671" s="48"/>
    </row>
    <row r="672" spans="1:15" x14ac:dyDescent="0.3">
      <c r="A672" s="49">
        <v>44872</v>
      </c>
      <c r="B672" s="49" t="s">
        <v>136</v>
      </c>
      <c r="C672" s="51" t="s">
        <v>10</v>
      </c>
      <c r="D672" s="52"/>
      <c r="E672" s="49">
        <v>45029</v>
      </c>
      <c r="F672" s="44">
        <v>2000</v>
      </c>
      <c r="G672" s="44">
        <v>2162</v>
      </c>
      <c r="H672" s="44">
        <v>1790</v>
      </c>
      <c r="I672" s="44">
        <v>372</v>
      </c>
      <c r="J672" s="53">
        <v>1547</v>
      </c>
      <c r="K672" s="54">
        <v>99.258499999999998</v>
      </c>
      <c r="L672" s="54">
        <v>99.26079</v>
      </c>
      <c r="M672" s="54">
        <v>1.7297</v>
      </c>
      <c r="N672" s="55">
        <v>453</v>
      </c>
      <c r="O672" s="48">
        <v>1.4</v>
      </c>
    </row>
    <row r="673" spans="1:15" x14ac:dyDescent="0.3">
      <c r="A673" s="49">
        <v>44872</v>
      </c>
      <c r="B673" s="49" t="s">
        <v>149</v>
      </c>
      <c r="C673" s="51" t="s">
        <v>10</v>
      </c>
      <c r="D673" s="52"/>
      <c r="E673" s="49">
        <v>45217</v>
      </c>
      <c r="F673" s="44">
        <v>4000</v>
      </c>
      <c r="G673" s="44">
        <v>5475</v>
      </c>
      <c r="H673" s="44">
        <v>4350</v>
      </c>
      <c r="I673" s="44">
        <v>1125</v>
      </c>
      <c r="J673" s="53">
        <v>3890</v>
      </c>
      <c r="K673" s="54">
        <v>97.856200000000001</v>
      </c>
      <c r="L673" s="54">
        <v>97.863159999999993</v>
      </c>
      <c r="M673" s="54">
        <v>2.2917000000000001</v>
      </c>
      <c r="N673" s="55">
        <v>110</v>
      </c>
      <c r="O673" s="48">
        <v>1.4</v>
      </c>
    </row>
    <row r="674" spans="1:15" x14ac:dyDescent="0.3">
      <c r="A674" s="49">
        <v>44873</v>
      </c>
      <c r="B674" s="49" t="s">
        <v>151</v>
      </c>
      <c r="C674" s="51" t="s">
        <v>4</v>
      </c>
      <c r="D674" s="52">
        <v>2.1999999999999999E-2</v>
      </c>
      <c r="E674" s="49">
        <v>45638</v>
      </c>
      <c r="F674" s="44">
        <v>6000</v>
      </c>
      <c r="G674" s="44">
        <v>5380</v>
      </c>
      <c r="H674" s="44">
        <v>2385</v>
      </c>
      <c r="I674" s="44">
        <v>2995</v>
      </c>
      <c r="J674" s="53">
        <v>4590</v>
      </c>
      <c r="K674" s="54">
        <v>99.83</v>
      </c>
      <c r="L674" s="54">
        <v>99.831999999999994</v>
      </c>
      <c r="M674" s="54">
        <v>2.2799999999999998</v>
      </c>
      <c r="N674" s="55">
        <v>1410</v>
      </c>
      <c r="O674" s="48">
        <v>1.2</v>
      </c>
    </row>
    <row r="675" spans="1:15" x14ac:dyDescent="0.3">
      <c r="A675" s="49">
        <v>44874</v>
      </c>
      <c r="B675" s="49" t="s">
        <v>142</v>
      </c>
      <c r="C675" s="51" t="s">
        <v>1</v>
      </c>
      <c r="D675" s="52">
        <v>1.7000000000000001E-2</v>
      </c>
      <c r="E675" s="49">
        <v>48441</v>
      </c>
      <c r="F675" s="44">
        <v>4000</v>
      </c>
      <c r="G675" s="44">
        <v>5720</v>
      </c>
      <c r="H675" s="44">
        <v>1791</v>
      </c>
      <c r="I675" s="44">
        <v>3929</v>
      </c>
      <c r="J675" s="53">
        <v>3446.75</v>
      </c>
      <c r="K675" s="54">
        <v>95.18</v>
      </c>
      <c r="L675" s="54">
        <v>95.2</v>
      </c>
      <c r="M675" s="54">
        <v>2.25</v>
      </c>
      <c r="N675" s="55">
        <v>553.25</v>
      </c>
      <c r="O675" s="48">
        <v>1.7</v>
      </c>
    </row>
    <row r="676" spans="1:15" x14ac:dyDescent="0.3">
      <c r="A676" s="49">
        <v>44879</v>
      </c>
      <c r="B676" s="49" t="s">
        <v>131</v>
      </c>
      <c r="C676" s="51" t="s">
        <v>10</v>
      </c>
      <c r="D676" s="52"/>
      <c r="E676" s="49">
        <v>44944</v>
      </c>
      <c r="F676" s="44">
        <v>2000</v>
      </c>
      <c r="G676" s="44">
        <v>3128</v>
      </c>
      <c r="H676" s="44">
        <v>1900</v>
      </c>
      <c r="I676" s="44">
        <v>1228</v>
      </c>
      <c r="J676" s="53">
        <v>1928</v>
      </c>
      <c r="K676" s="54">
        <v>99.813100000000006</v>
      </c>
      <c r="L676" s="54">
        <v>99.814940000000007</v>
      </c>
      <c r="M676" s="54">
        <v>1.0593999999999999</v>
      </c>
      <c r="N676" s="55">
        <v>72</v>
      </c>
      <c r="O676" s="48">
        <v>1.6</v>
      </c>
    </row>
    <row r="677" spans="1:15" x14ac:dyDescent="0.3">
      <c r="A677" s="49">
        <v>44879</v>
      </c>
      <c r="B677" s="49" t="s">
        <v>138</v>
      </c>
      <c r="C677" s="51" t="s">
        <v>10</v>
      </c>
      <c r="D677" s="52"/>
      <c r="E677" s="49">
        <v>45063</v>
      </c>
      <c r="F677" s="44">
        <v>3000</v>
      </c>
      <c r="G677" s="44">
        <v>4573</v>
      </c>
      <c r="H677" s="44">
        <v>3035</v>
      </c>
      <c r="I677" s="44">
        <v>1538</v>
      </c>
      <c r="J677" s="53">
        <v>2923</v>
      </c>
      <c r="K677" s="54">
        <v>98.992000000000004</v>
      </c>
      <c r="L677" s="54">
        <v>99.001159999999999</v>
      </c>
      <c r="M677" s="54">
        <v>1.9957</v>
      </c>
      <c r="N677" s="55">
        <v>77</v>
      </c>
      <c r="O677" s="48">
        <v>1.6</v>
      </c>
    </row>
    <row r="678" spans="1:15" x14ac:dyDescent="0.3">
      <c r="A678" s="49">
        <v>44880</v>
      </c>
      <c r="B678" s="49" t="s">
        <v>150</v>
      </c>
      <c r="C678" s="51" t="s">
        <v>1</v>
      </c>
      <c r="D678" s="52">
        <v>2.1000000000000001E-2</v>
      </c>
      <c r="E678" s="49">
        <v>47437</v>
      </c>
      <c r="F678" s="44">
        <v>4000</v>
      </c>
      <c r="G678" s="44">
        <v>5515</v>
      </c>
      <c r="H678" s="44">
        <v>1585</v>
      </c>
      <c r="I678" s="44">
        <v>3930</v>
      </c>
      <c r="J678" s="53">
        <v>3104.5</v>
      </c>
      <c r="K678" s="54">
        <v>99.99</v>
      </c>
      <c r="L678" s="54">
        <v>99.99</v>
      </c>
      <c r="M678" s="54">
        <v>2.1</v>
      </c>
      <c r="N678" s="55">
        <v>895.5</v>
      </c>
      <c r="O678" s="48">
        <v>1.8</v>
      </c>
    </row>
    <row r="679" spans="1:15" x14ac:dyDescent="0.3">
      <c r="A679" s="49">
        <v>44881</v>
      </c>
      <c r="B679" s="49" t="s">
        <v>137</v>
      </c>
      <c r="C679" s="51" t="s">
        <v>1</v>
      </c>
      <c r="D679" s="52">
        <v>0.01</v>
      </c>
      <c r="E679" s="49">
        <v>50540</v>
      </c>
      <c r="F679" s="44">
        <v>1500</v>
      </c>
      <c r="G679" s="44">
        <v>3256</v>
      </c>
      <c r="H679" s="44">
        <v>1247</v>
      </c>
      <c r="I679" s="44">
        <v>2009</v>
      </c>
      <c r="J679" s="53">
        <v>1274.95</v>
      </c>
      <c r="K679" s="54">
        <v>83.72</v>
      </c>
      <c r="L679" s="54">
        <v>83.72</v>
      </c>
      <c r="M679" s="54">
        <v>2.2599999999999998</v>
      </c>
      <c r="N679" s="55">
        <v>225.05</v>
      </c>
      <c r="O679" s="48">
        <v>2.6</v>
      </c>
    </row>
    <row r="680" spans="1:15" x14ac:dyDescent="0.3">
      <c r="A680" s="49">
        <v>44886</v>
      </c>
      <c r="B680" s="49" t="s">
        <v>134</v>
      </c>
      <c r="C680" s="51" t="s">
        <v>10</v>
      </c>
      <c r="D680" s="52"/>
      <c r="E680" s="49">
        <v>44979</v>
      </c>
      <c r="F680" s="44">
        <v>2000</v>
      </c>
      <c r="G680" s="44">
        <v>6546</v>
      </c>
      <c r="H680" s="44">
        <v>4225</v>
      </c>
      <c r="I680" s="44">
        <v>2321</v>
      </c>
      <c r="J680" s="53">
        <v>1892.6</v>
      </c>
      <c r="K680" s="54">
        <v>99.641599999999997</v>
      </c>
      <c r="L680" s="54">
        <v>99.642200000000003</v>
      </c>
      <c r="M680" s="54">
        <v>1.4206000000000001</v>
      </c>
      <c r="N680" s="55">
        <v>107.4</v>
      </c>
      <c r="O680" s="48">
        <v>3.5</v>
      </c>
    </row>
    <row r="681" spans="1:15" x14ac:dyDescent="0.3">
      <c r="A681" s="49">
        <v>44886</v>
      </c>
      <c r="B681" s="49" t="s">
        <v>152</v>
      </c>
      <c r="C681" s="51" t="s">
        <v>10</v>
      </c>
      <c r="D681" s="52"/>
      <c r="E681" s="49">
        <v>45252</v>
      </c>
      <c r="F681" s="44">
        <v>3000</v>
      </c>
      <c r="G681" s="44">
        <v>4427</v>
      </c>
      <c r="H681" s="44">
        <v>3555</v>
      </c>
      <c r="I681" s="44">
        <v>872</v>
      </c>
      <c r="J681" s="53">
        <v>2797</v>
      </c>
      <c r="K681" s="54">
        <v>97.7667</v>
      </c>
      <c r="L681" s="54">
        <v>97.768889999999999</v>
      </c>
      <c r="M681" s="54">
        <v>2.2568999999999999</v>
      </c>
      <c r="N681" s="55">
        <v>203</v>
      </c>
      <c r="O681" s="48">
        <v>1.6</v>
      </c>
    </row>
    <row r="682" spans="1:15" x14ac:dyDescent="0.3">
      <c r="A682" s="49">
        <v>44887</v>
      </c>
      <c r="B682" s="49" t="s">
        <v>141</v>
      </c>
      <c r="C682" s="51" t="s">
        <v>6</v>
      </c>
      <c r="D682" s="52">
        <v>1.2999999999999999E-2</v>
      </c>
      <c r="E682" s="49">
        <v>46675</v>
      </c>
      <c r="F682" s="44">
        <v>3000</v>
      </c>
      <c r="G682" s="44">
        <v>4144</v>
      </c>
      <c r="H682" s="44">
        <v>265</v>
      </c>
      <c r="I682" s="44">
        <v>3879</v>
      </c>
      <c r="J682" s="53">
        <v>2577.4</v>
      </c>
      <c r="K682" s="54">
        <v>96.77</v>
      </c>
      <c r="L682" s="54">
        <v>96.79</v>
      </c>
      <c r="M682" s="54">
        <v>1.99</v>
      </c>
      <c r="N682" s="55">
        <v>422.6</v>
      </c>
      <c r="O682" s="48">
        <v>1.6</v>
      </c>
    </row>
    <row r="683" spans="1:15" x14ac:dyDescent="0.3">
      <c r="A683" s="49">
        <v>44888</v>
      </c>
      <c r="B683" s="49" t="s">
        <v>148</v>
      </c>
      <c r="C683" s="51" t="s">
        <v>1</v>
      </c>
      <c r="D683" s="52">
        <v>1.7999999999999999E-2</v>
      </c>
      <c r="E683" s="49">
        <v>56111</v>
      </c>
      <c r="F683" s="44">
        <v>1000</v>
      </c>
      <c r="G683" s="44">
        <v>1660</v>
      </c>
      <c r="H683" s="44">
        <v>535</v>
      </c>
      <c r="I683" s="44">
        <v>1125</v>
      </c>
      <c r="J683" s="53">
        <v>907.5</v>
      </c>
      <c r="K683" s="54">
        <v>96.71</v>
      </c>
      <c r="L683" s="54">
        <v>96.75</v>
      </c>
      <c r="M683" s="54">
        <v>1.94</v>
      </c>
      <c r="N683" s="55">
        <v>92.5</v>
      </c>
      <c r="O683" s="48">
        <v>1.8</v>
      </c>
    </row>
    <row r="684" spans="1:15" x14ac:dyDescent="0.3">
      <c r="A684" s="49">
        <v>44893</v>
      </c>
      <c r="B684" s="49" t="s">
        <v>135</v>
      </c>
      <c r="C684" s="51" t="s">
        <v>10</v>
      </c>
      <c r="D684" s="52"/>
      <c r="E684" s="49">
        <v>45007</v>
      </c>
      <c r="F684" s="44">
        <v>5000</v>
      </c>
      <c r="G684" s="44">
        <v>9682</v>
      </c>
      <c r="H684" s="44">
        <v>6225</v>
      </c>
      <c r="I684" s="44">
        <v>3457</v>
      </c>
      <c r="J684" s="53">
        <v>4951.3500000000004</v>
      </c>
      <c r="K684" s="54">
        <v>99.486599999999996</v>
      </c>
      <c r="L684" s="54">
        <v>99.489819999999995</v>
      </c>
      <c r="M684" s="54">
        <v>1.6483000000000001</v>
      </c>
      <c r="N684" s="55">
        <v>48.65</v>
      </c>
      <c r="O684" s="48">
        <v>2</v>
      </c>
    </row>
    <row r="685" spans="1:15" x14ac:dyDescent="0.3">
      <c r="A685" s="49">
        <v>44893</v>
      </c>
      <c r="B685" s="49" t="s">
        <v>147</v>
      </c>
      <c r="C685" s="51" t="s">
        <v>10</v>
      </c>
      <c r="D685" s="52"/>
      <c r="E685" s="49">
        <v>45189</v>
      </c>
      <c r="F685" s="44">
        <v>2000</v>
      </c>
      <c r="G685" s="44">
        <v>4472</v>
      </c>
      <c r="H685" s="44">
        <v>3395</v>
      </c>
      <c r="I685" s="44">
        <v>1077</v>
      </c>
      <c r="J685" s="53">
        <v>1955.8</v>
      </c>
      <c r="K685" s="54">
        <v>98.2012</v>
      </c>
      <c r="L685" s="54">
        <v>98.205119999999994</v>
      </c>
      <c r="M685" s="54">
        <v>2.238</v>
      </c>
      <c r="N685" s="55">
        <v>44.2</v>
      </c>
      <c r="O685" s="48">
        <v>2.2999999999999998</v>
      </c>
    </row>
    <row r="686" spans="1:15" x14ac:dyDescent="0.3">
      <c r="A686" s="49">
        <v>44895</v>
      </c>
      <c r="B686" s="49" t="s">
        <v>142</v>
      </c>
      <c r="C686" s="51" t="s">
        <v>1</v>
      </c>
      <c r="D686" s="52">
        <v>1.7000000000000001E-2</v>
      </c>
      <c r="E686" s="49">
        <v>48441</v>
      </c>
      <c r="F686" s="44">
        <v>3000</v>
      </c>
      <c r="G686" s="44">
        <v>4692</v>
      </c>
      <c r="H686" s="44">
        <v>1052</v>
      </c>
      <c r="I686" s="44">
        <v>3640</v>
      </c>
      <c r="J686" s="53">
        <v>2391</v>
      </c>
      <c r="K686" s="54">
        <v>97.76</v>
      </c>
      <c r="L686" s="54">
        <v>97.77</v>
      </c>
      <c r="M686" s="54">
        <v>1.95</v>
      </c>
      <c r="N686" s="55">
        <v>609</v>
      </c>
      <c r="O686" s="48">
        <v>2</v>
      </c>
    </row>
    <row r="687" spans="1:15" x14ac:dyDescent="0.3">
      <c r="A687" s="49">
        <v>44900</v>
      </c>
      <c r="B687" s="49" t="s">
        <v>136</v>
      </c>
      <c r="C687" s="51" t="s">
        <v>10</v>
      </c>
      <c r="D687" s="52"/>
      <c r="E687" s="49">
        <v>45029</v>
      </c>
      <c r="F687" s="44">
        <v>2500</v>
      </c>
      <c r="G687" s="44">
        <v>5543</v>
      </c>
      <c r="H687" s="44">
        <v>2870</v>
      </c>
      <c r="I687" s="44">
        <v>2673</v>
      </c>
      <c r="J687" s="53">
        <v>2434.6</v>
      </c>
      <c r="K687" s="54">
        <v>99.416799999999995</v>
      </c>
      <c r="L687" s="54">
        <v>99.41901</v>
      </c>
      <c r="M687" s="54">
        <v>1.6565000000000001</v>
      </c>
      <c r="N687" s="55">
        <v>65.400000000000006</v>
      </c>
      <c r="O687" s="48">
        <v>2.2999999999999998</v>
      </c>
    </row>
    <row r="688" spans="1:15" x14ac:dyDescent="0.3">
      <c r="A688" s="49">
        <v>44900</v>
      </c>
      <c r="B688" s="49" t="s">
        <v>140</v>
      </c>
      <c r="C688" s="51" t="s">
        <v>10</v>
      </c>
      <c r="D688" s="52"/>
      <c r="E688" s="49">
        <v>45098</v>
      </c>
      <c r="F688" s="44">
        <v>2500</v>
      </c>
      <c r="G688" s="44">
        <v>5445</v>
      </c>
      <c r="H688" s="44">
        <v>3965</v>
      </c>
      <c r="I688" s="44">
        <v>1480</v>
      </c>
      <c r="J688" s="53">
        <v>2219</v>
      </c>
      <c r="K688" s="54">
        <v>98.950999999999993</v>
      </c>
      <c r="L688" s="54">
        <v>98.950999999999993</v>
      </c>
      <c r="M688" s="54">
        <v>1.9472</v>
      </c>
      <c r="N688" s="55">
        <v>281</v>
      </c>
      <c r="O688" s="48">
        <v>2.5</v>
      </c>
    </row>
    <row r="689" spans="1:15" x14ac:dyDescent="0.3">
      <c r="A689" s="49">
        <v>44901</v>
      </c>
      <c r="B689" s="49" t="s">
        <v>151</v>
      </c>
      <c r="C689" s="51" t="s">
        <v>4</v>
      </c>
      <c r="D689" s="52">
        <v>2.1999999999999999E-2</v>
      </c>
      <c r="E689" s="49">
        <v>45638</v>
      </c>
      <c r="F689" s="44">
        <v>5000</v>
      </c>
      <c r="G689" s="44">
        <v>7018</v>
      </c>
      <c r="H689" s="44">
        <v>1614</v>
      </c>
      <c r="I689" s="44">
        <v>5404</v>
      </c>
      <c r="J689" s="53">
        <v>4014.6</v>
      </c>
      <c r="K689" s="54">
        <v>100.17</v>
      </c>
      <c r="L689" s="54">
        <v>100.17</v>
      </c>
      <c r="M689" s="54">
        <v>2.11</v>
      </c>
      <c r="N689" s="55">
        <v>985.4</v>
      </c>
      <c r="O689" s="48">
        <v>1.7</v>
      </c>
    </row>
  </sheetData>
  <hyperlinks>
    <hyperlink ref="B2" r:id="rId1" xr:uid="{A24913EB-D986-4240-AFB1-3FEFA6D31DD0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91953-6BDC-4CE1-97E0-C717C2FC6D0E}">
  <dimension ref="A2:K402"/>
  <sheetViews>
    <sheetView workbookViewId="0">
      <selection activeCell="D3" sqref="D3"/>
    </sheetView>
  </sheetViews>
  <sheetFormatPr baseColWidth="10" defaultRowHeight="14.4" x14ac:dyDescent="0.3"/>
  <cols>
    <col min="1" max="1" width="12.109375" style="1" bestFit="1" customWidth="1"/>
    <col min="2" max="3" width="11.5546875" style="1"/>
    <col min="4" max="4" width="11.6640625" style="1" bestFit="1" customWidth="1"/>
    <col min="5" max="5" width="12.5546875" style="1" bestFit="1" customWidth="1"/>
    <col min="6" max="6" width="17.44140625" style="1" bestFit="1" customWidth="1"/>
    <col min="7" max="10" width="11.6640625" style="1" bestFit="1" customWidth="1"/>
    <col min="11" max="11" width="11.5546875" style="1"/>
  </cols>
  <sheetData>
    <row r="2" spans="1:11" x14ac:dyDescent="0.3">
      <c r="A2" s="1" t="s">
        <v>422</v>
      </c>
      <c r="B2" s="1" t="s">
        <v>423</v>
      </c>
    </row>
    <row r="4" spans="1:11" ht="40.200000000000003" x14ac:dyDescent="0.3">
      <c r="A4" s="1" t="s">
        <v>416</v>
      </c>
      <c r="B4" s="1" t="s">
        <v>417</v>
      </c>
      <c r="C4" s="1" t="s">
        <v>629</v>
      </c>
      <c r="D4" s="1" t="s">
        <v>634</v>
      </c>
      <c r="E4" s="1" t="s">
        <v>418</v>
      </c>
      <c r="F4" s="2" t="s">
        <v>637</v>
      </c>
      <c r="G4" s="2" t="s">
        <v>638</v>
      </c>
      <c r="H4" s="2" t="s">
        <v>419</v>
      </c>
      <c r="I4" s="2" t="s">
        <v>420</v>
      </c>
      <c r="J4" s="3" t="s">
        <v>636</v>
      </c>
      <c r="K4" s="3" t="s">
        <v>633</v>
      </c>
    </row>
    <row r="5" spans="1:11" x14ac:dyDescent="0.3">
      <c r="A5" s="4">
        <v>35810</v>
      </c>
      <c r="B5" s="1" t="s">
        <v>155</v>
      </c>
      <c r="C5" s="1" t="s">
        <v>156</v>
      </c>
      <c r="D5" s="1">
        <v>0.06</v>
      </c>
      <c r="E5" s="5">
        <v>47149</v>
      </c>
      <c r="F5" s="6">
        <v>43163895909</v>
      </c>
      <c r="G5" s="1">
        <v>43163.895908999999</v>
      </c>
      <c r="H5" s="7">
        <v>25507.5</v>
      </c>
      <c r="K5" s="18">
        <v>-1.25701E-3</v>
      </c>
    </row>
    <row r="6" spans="1:11" x14ac:dyDescent="0.3">
      <c r="A6" s="4">
        <v>36914</v>
      </c>
      <c r="B6" s="1" t="s">
        <v>157</v>
      </c>
      <c r="C6" s="1" t="s">
        <v>156</v>
      </c>
      <c r="D6" s="1">
        <v>5.7500000000000002E-2</v>
      </c>
      <c r="E6" s="5">
        <v>48425</v>
      </c>
      <c r="F6" s="6">
        <v>37556603710</v>
      </c>
      <c r="G6" s="1">
        <v>37556.603710000003</v>
      </c>
      <c r="H6" s="7">
        <v>22880.3</v>
      </c>
      <c r="K6" s="18">
        <v>2.2053900000000002E-3</v>
      </c>
    </row>
    <row r="7" spans="1:11" x14ac:dyDescent="0.3">
      <c r="A7" s="4">
        <v>38369</v>
      </c>
      <c r="B7" s="1" t="s">
        <v>158</v>
      </c>
      <c r="C7" s="1" t="s">
        <v>156</v>
      </c>
      <c r="D7" s="1">
        <v>4.2000000000000003E-2</v>
      </c>
      <c r="E7" s="5">
        <v>50071</v>
      </c>
      <c r="F7" s="6">
        <v>37002108000</v>
      </c>
      <c r="G7" s="1">
        <v>37002.108</v>
      </c>
      <c r="H7" s="7">
        <v>22243.599999999999</v>
      </c>
      <c r="K7" s="18">
        <v>5.4932999999999996E-3</v>
      </c>
    </row>
    <row r="8" spans="1:11" x14ac:dyDescent="0.3">
      <c r="A8" s="4">
        <v>39253</v>
      </c>
      <c r="B8" s="1" t="s">
        <v>159</v>
      </c>
      <c r="C8" s="1" t="s">
        <v>156</v>
      </c>
      <c r="D8" s="1">
        <v>4.9000000000000002E-2</v>
      </c>
      <c r="E8" s="5">
        <v>51347</v>
      </c>
      <c r="F8" s="6">
        <v>20200745000</v>
      </c>
      <c r="G8" s="1">
        <v>20200.744999999999</v>
      </c>
      <c r="H8" s="7">
        <v>19268.400000000001</v>
      </c>
      <c r="K8" s="18">
        <v>7.1052199999999998E-3</v>
      </c>
    </row>
    <row r="9" spans="1:11" x14ac:dyDescent="0.3">
      <c r="A9" s="8">
        <v>39497</v>
      </c>
      <c r="B9" s="1" t="s">
        <v>160</v>
      </c>
      <c r="D9" s="1">
        <v>4.1000000000000002E-2</v>
      </c>
      <c r="E9" s="9">
        <v>43311</v>
      </c>
      <c r="F9" s="10"/>
      <c r="G9" s="2">
        <v>20810</v>
      </c>
      <c r="H9" s="2">
        <v>20810</v>
      </c>
      <c r="I9" s="2"/>
      <c r="J9" s="2"/>
      <c r="K9" s="19"/>
    </row>
    <row r="10" spans="1:11" x14ac:dyDescent="0.3">
      <c r="A10" s="4">
        <v>39707</v>
      </c>
      <c r="B10" s="1" t="s">
        <v>161</v>
      </c>
      <c r="C10" s="1" t="s">
        <v>156</v>
      </c>
      <c r="D10" s="1">
        <v>4.8000000000000001E-2</v>
      </c>
      <c r="E10" s="5">
        <v>45322</v>
      </c>
      <c r="F10" s="6">
        <v>18000610000</v>
      </c>
      <c r="G10" s="1">
        <v>18000.61</v>
      </c>
      <c r="H10" s="7">
        <v>17564.7</v>
      </c>
      <c r="K10" s="18">
        <v>-5.6585700000000008E-3</v>
      </c>
    </row>
    <row r="11" spans="1:11" x14ac:dyDescent="0.3">
      <c r="A11" s="8">
        <v>39854</v>
      </c>
      <c r="B11" s="1" t="s">
        <v>162</v>
      </c>
      <c r="C11" s="1" t="s">
        <v>163</v>
      </c>
      <c r="D11" s="1">
        <v>4.5999999999999999E-2</v>
      </c>
      <c r="E11" s="9">
        <v>43676</v>
      </c>
      <c r="F11" s="6">
        <v>7000000000</v>
      </c>
      <c r="G11" s="1">
        <v>20760</v>
      </c>
      <c r="H11" s="1">
        <v>20760</v>
      </c>
      <c r="I11" s="2"/>
      <c r="J11" s="2"/>
      <c r="K11" s="19"/>
    </row>
    <row r="12" spans="1:11" x14ac:dyDescent="0.3">
      <c r="A12" s="8">
        <v>39966</v>
      </c>
      <c r="B12" s="1" t="s">
        <v>164</v>
      </c>
      <c r="C12" s="1" t="s">
        <v>163</v>
      </c>
      <c r="D12" s="1">
        <v>4.2999999999999997E-2</v>
      </c>
      <c r="E12" s="9">
        <v>43769</v>
      </c>
      <c r="F12" s="6"/>
      <c r="G12" s="1">
        <v>21160</v>
      </c>
      <c r="H12" s="1">
        <v>21160</v>
      </c>
      <c r="K12" s="18">
        <v>3.8870000000000002E-2</v>
      </c>
    </row>
    <row r="13" spans="1:11" x14ac:dyDescent="0.3">
      <c r="A13" s="4">
        <v>40084</v>
      </c>
      <c r="B13" s="1" t="s">
        <v>165</v>
      </c>
      <c r="C13" s="1" t="s">
        <v>156</v>
      </c>
      <c r="D13" s="1">
        <v>4.7E-2</v>
      </c>
      <c r="E13" s="5">
        <v>51712</v>
      </c>
      <c r="F13" s="6">
        <v>23559486000</v>
      </c>
      <c r="G13" s="1">
        <v>23559.486000000001</v>
      </c>
      <c r="H13" s="7">
        <v>21477.200000000001</v>
      </c>
      <c r="K13" s="18">
        <v>7.9212199999999997E-3</v>
      </c>
    </row>
    <row r="14" spans="1:11" x14ac:dyDescent="0.3">
      <c r="A14" s="8">
        <v>40198</v>
      </c>
      <c r="B14" s="1" t="s">
        <v>166</v>
      </c>
      <c r="C14" s="1" t="s">
        <v>163</v>
      </c>
      <c r="D14" s="1">
        <v>0.04</v>
      </c>
      <c r="E14" s="9">
        <v>43951</v>
      </c>
      <c r="F14" s="6"/>
      <c r="G14" s="1">
        <v>23370</v>
      </c>
      <c r="H14" s="1">
        <v>23370</v>
      </c>
      <c r="K14" s="18"/>
    </row>
    <row r="15" spans="1:11" x14ac:dyDescent="0.3">
      <c r="A15" s="4">
        <v>40233</v>
      </c>
      <c r="B15" s="1" t="s">
        <v>167</v>
      </c>
      <c r="C15" s="1" t="s">
        <v>156</v>
      </c>
      <c r="D15" s="1">
        <v>4.6500000000000007E-2</v>
      </c>
      <c r="E15" s="5">
        <v>45868</v>
      </c>
      <c r="F15" s="6">
        <v>25449300000</v>
      </c>
      <c r="G15" s="1">
        <v>25449.3</v>
      </c>
      <c r="H15" s="7">
        <v>22903.3</v>
      </c>
      <c r="K15" s="18">
        <v>-5.0231199999999998E-3</v>
      </c>
    </row>
    <row r="16" spans="1:11" x14ac:dyDescent="0.3">
      <c r="A16" s="8">
        <v>40372</v>
      </c>
      <c r="B16" s="1" t="s">
        <v>168</v>
      </c>
      <c r="C16" s="1" t="s">
        <v>163</v>
      </c>
      <c r="D16" s="1">
        <v>4.8500000000000001E-2</v>
      </c>
      <c r="E16" s="9">
        <v>44135</v>
      </c>
      <c r="F16" s="6"/>
      <c r="G16" s="1">
        <v>18390</v>
      </c>
      <c r="H16" s="1">
        <v>18390</v>
      </c>
      <c r="K16" s="18">
        <v>4.8739999999999999E-2</v>
      </c>
    </row>
    <row r="17" spans="1:11" x14ac:dyDescent="0.3">
      <c r="A17" s="8">
        <v>40567</v>
      </c>
      <c r="B17" s="1" t="s">
        <v>169</v>
      </c>
      <c r="C17" s="1" t="s">
        <v>163</v>
      </c>
      <c r="D17" s="1">
        <v>5.5E-2</v>
      </c>
      <c r="E17" s="9">
        <v>44316</v>
      </c>
      <c r="F17" s="6"/>
      <c r="G17" s="1">
        <v>24000</v>
      </c>
      <c r="H17" s="1">
        <v>24000</v>
      </c>
      <c r="K17" s="18"/>
    </row>
    <row r="18" spans="1:11" x14ac:dyDescent="0.3">
      <c r="A18" s="4">
        <v>40617</v>
      </c>
      <c r="B18" s="1" t="s">
        <v>170</v>
      </c>
      <c r="C18" s="1" t="s">
        <v>156</v>
      </c>
      <c r="D18" s="1">
        <v>5.9000000000000004E-2</v>
      </c>
      <c r="E18" s="5">
        <v>46233</v>
      </c>
      <c r="F18" s="6">
        <v>24000457000</v>
      </c>
      <c r="G18" s="1">
        <v>24000.456999999999</v>
      </c>
      <c r="H18" s="7">
        <v>23424.7</v>
      </c>
      <c r="K18" s="18">
        <v>-4.0208500000000003E-3</v>
      </c>
    </row>
    <row r="19" spans="1:11" x14ac:dyDescent="0.3">
      <c r="A19" s="4">
        <v>40869</v>
      </c>
      <c r="B19" s="1" t="s">
        <v>171</v>
      </c>
      <c r="C19" s="1" t="s">
        <v>156</v>
      </c>
      <c r="D19" s="1">
        <v>5.8499999999999996E-2</v>
      </c>
      <c r="E19" s="5">
        <v>44592</v>
      </c>
      <c r="F19" s="6">
        <v>28015420000</v>
      </c>
      <c r="G19" s="1">
        <v>28015.42</v>
      </c>
      <c r="H19" s="7">
        <v>21985.11</v>
      </c>
      <c r="K19" s="18">
        <v>-5.9876900000000004E-3</v>
      </c>
    </row>
    <row r="20" spans="1:11" x14ac:dyDescent="0.3">
      <c r="A20" s="8">
        <v>41226</v>
      </c>
      <c r="B20" s="1" t="s">
        <v>172</v>
      </c>
      <c r="D20" s="1">
        <v>4.4999999999999998E-2</v>
      </c>
      <c r="E20" s="9">
        <v>43131</v>
      </c>
      <c r="F20" s="6"/>
      <c r="G20" s="1">
        <v>19490</v>
      </c>
      <c r="H20" s="1">
        <v>19490</v>
      </c>
      <c r="K20" s="18"/>
    </row>
    <row r="21" spans="1:11" x14ac:dyDescent="0.3">
      <c r="A21" s="4">
        <v>41303</v>
      </c>
      <c r="B21" s="1" t="s">
        <v>173</v>
      </c>
      <c r="C21" s="1" t="s">
        <v>156</v>
      </c>
      <c r="D21" s="1">
        <v>5.4000000000000006E-2</v>
      </c>
      <c r="E21" s="5">
        <v>44957</v>
      </c>
      <c r="F21" s="6">
        <v>22067266000</v>
      </c>
      <c r="G21" s="1">
        <v>22067.266</v>
      </c>
      <c r="H21" s="7">
        <v>21666.7</v>
      </c>
      <c r="K21" s="18">
        <v>-5.9784899999999995E-3</v>
      </c>
    </row>
    <row r="22" spans="1:11" x14ac:dyDescent="0.3">
      <c r="A22" s="4">
        <v>41415</v>
      </c>
      <c r="B22" s="1" t="s">
        <v>174</v>
      </c>
      <c r="C22" s="1" t="s">
        <v>156</v>
      </c>
      <c r="D22" s="1">
        <v>4.4000000000000004E-2</v>
      </c>
      <c r="E22" s="5">
        <v>45230</v>
      </c>
      <c r="F22" s="6">
        <v>21560023000</v>
      </c>
      <c r="G22" s="1">
        <v>21560.023000000001</v>
      </c>
      <c r="H22" s="7">
        <v>21073.200000000001</v>
      </c>
      <c r="K22" s="18">
        <v>-5.89969E-3</v>
      </c>
    </row>
    <row r="23" spans="1:11" x14ac:dyDescent="0.3">
      <c r="A23" s="8">
        <v>41464</v>
      </c>
      <c r="B23" s="1" t="s">
        <v>175</v>
      </c>
      <c r="D23" s="1">
        <v>3.7499999999999999E-2</v>
      </c>
      <c r="E23" s="9">
        <v>43404</v>
      </c>
      <c r="F23" s="6"/>
      <c r="G23" s="1">
        <v>20420</v>
      </c>
      <c r="H23" s="1">
        <v>20420</v>
      </c>
      <c r="K23" s="18">
        <v>3.7919999999999995E-2</v>
      </c>
    </row>
    <row r="24" spans="1:11" x14ac:dyDescent="0.3">
      <c r="A24" s="4">
        <v>41471</v>
      </c>
      <c r="B24" s="1" t="s">
        <v>176</v>
      </c>
      <c r="C24" s="1" t="s">
        <v>156</v>
      </c>
      <c r="D24" s="1">
        <v>5.1500000000000004E-2</v>
      </c>
      <c r="E24" s="5">
        <v>47057</v>
      </c>
      <c r="F24" s="6">
        <v>18842406000</v>
      </c>
      <c r="G24" s="1">
        <v>18842.405999999999</v>
      </c>
      <c r="H24" s="7">
        <v>18769.099999999999</v>
      </c>
      <c r="K24" s="18">
        <v>-1.36995E-3</v>
      </c>
    </row>
    <row r="25" spans="1:11" x14ac:dyDescent="0.3">
      <c r="A25" s="4">
        <v>41563</v>
      </c>
      <c r="B25" s="1" t="s">
        <v>177</v>
      </c>
      <c r="C25" s="1" t="s">
        <v>156</v>
      </c>
      <c r="D25" s="1">
        <v>5.1500000000000004E-2</v>
      </c>
      <c r="E25" s="5">
        <v>52901</v>
      </c>
      <c r="F25" s="6">
        <v>16694512000</v>
      </c>
      <c r="G25" s="1">
        <v>16694.511999999999</v>
      </c>
      <c r="H25" s="7">
        <v>15143.6</v>
      </c>
      <c r="K25" s="18">
        <v>8.9479799999999995E-3</v>
      </c>
    </row>
    <row r="26" spans="1:11" x14ac:dyDescent="0.3">
      <c r="A26" s="8">
        <v>41653</v>
      </c>
      <c r="B26" s="1" t="s">
        <v>178</v>
      </c>
      <c r="C26" s="1" t="s">
        <v>179</v>
      </c>
      <c r="D26" s="1">
        <v>2.75E-2</v>
      </c>
      <c r="E26" s="9">
        <v>43585</v>
      </c>
      <c r="F26" s="6">
        <v>3526547000</v>
      </c>
      <c r="G26" s="1">
        <v>22410</v>
      </c>
      <c r="H26" s="1">
        <v>22410</v>
      </c>
      <c r="K26" s="18">
        <v>2.3820000000000001E-2</v>
      </c>
    </row>
    <row r="27" spans="1:11" x14ac:dyDescent="0.3">
      <c r="A27" s="4">
        <v>41668</v>
      </c>
      <c r="B27" s="1" t="s">
        <v>180</v>
      </c>
      <c r="C27" s="1" t="s">
        <v>156</v>
      </c>
      <c r="D27" s="1">
        <v>3.7999999999999999E-2</v>
      </c>
      <c r="E27" s="5">
        <v>45412</v>
      </c>
      <c r="F27" s="6">
        <v>22503412000</v>
      </c>
      <c r="G27" s="1">
        <v>22503.412</v>
      </c>
      <c r="H27" s="7">
        <v>21185.8</v>
      </c>
      <c r="K27" s="18">
        <v>-5.6119399999999993E-3</v>
      </c>
    </row>
    <row r="28" spans="1:11" x14ac:dyDescent="0.3">
      <c r="A28" s="4">
        <v>41779</v>
      </c>
      <c r="B28" s="1" t="s">
        <v>181</v>
      </c>
      <c r="C28" s="1" t="s">
        <v>156</v>
      </c>
      <c r="D28" s="1">
        <v>1.8000000000000002E-2</v>
      </c>
      <c r="E28" s="5">
        <v>45626</v>
      </c>
      <c r="F28" s="6">
        <v>13170600000</v>
      </c>
      <c r="G28" s="7">
        <v>14409.9</v>
      </c>
      <c r="H28" s="7">
        <v>14409.9</v>
      </c>
      <c r="K28" s="18">
        <v>-1.8248250000000001E-2</v>
      </c>
    </row>
    <row r="29" spans="1:11" x14ac:dyDescent="0.3">
      <c r="A29" s="4">
        <v>41810</v>
      </c>
      <c r="B29" s="1" t="s">
        <v>182</v>
      </c>
      <c r="C29" s="1" t="s">
        <v>156</v>
      </c>
      <c r="D29" s="1">
        <v>2.75E-2</v>
      </c>
      <c r="E29" s="5">
        <v>45596</v>
      </c>
      <c r="F29" s="6">
        <v>25427298000</v>
      </c>
      <c r="G29" s="1">
        <v>25427.297999999999</v>
      </c>
      <c r="H29" s="7">
        <v>24225.7</v>
      </c>
      <c r="K29" s="18">
        <v>-5.5147100000000008E-3</v>
      </c>
    </row>
    <row r="30" spans="1:11" x14ac:dyDescent="0.3">
      <c r="A30" s="8">
        <v>41828</v>
      </c>
      <c r="B30" s="1" t="s">
        <v>183</v>
      </c>
      <c r="C30" s="1" t="s">
        <v>179</v>
      </c>
      <c r="D30" s="1">
        <v>1.4E-2</v>
      </c>
      <c r="E30" s="9">
        <v>43861</v>
      </c>
      <c r="F30" s="11">
        <v>3646553000</v>
      </c>
      <c r="G30" s="1">
        <v>23100</v>
      </c>
      <c r="H30" s="1">
        <v>23100</v>
      </c>
      <c r="K30" s="18">
        <v>1.5679999999999999E-2</v>
      </c>
    </row>
    <row r="31" spans="1:11" x14ac:dyDescent="0.3">
      <c r="A31" s="4">
        <v>41890</v>
      </c>
      <c r="B31" s="1" t="s">
        <v>184</v>
      </c>
      <c r="C31" s="1" t="s">
        <v>156</v>
      </c>
      <c r="D31" s="1">
        <v>0.04</v>
      </c>
      <c r="E31" s="5">
        <v>60206</v>
      </c>
      <c r="F31" s="6">
        <v>1000000000</v>
      </c>
      <c r="G31" s="1">
        <v>1000</v>
      </c>
      <c r="H31" s="7">
        <v>1000</v>
      </c>
      <c r="K31" s="18">
        <v>1.5789999999999998E-2</v>
      </c>
    </row>
    <row r="32" spans="1:11" x14ac:dyDescent="0.3">
      <c r="A32" s="8">
        <v>41926</v>
      </c>
      <c r="B32" s="1" t="s">
        <v>185</v>
      </c>
      <c r="C32" s="1" t="s">
        <v>163</v>
      </c>
      <c r="D32" s="1">
        <v>5.5000000000000005E-3</v>
      </c>
      <c r="E32" s="9">
        <v>43799</v>
      </c>
      <c r="F32" s="6"/>
      <c r="G32" s="1">
        <v>9620</v>
      </c>
      <c r="H32" s="1">
        <v>9620</v>
      </c>
      <c r="K32" s="18">
        <v>-9.3799999999999994E-3</v>
      </c>
    </row>
    <row r="33" spans="1:11" x14ac:dyDescent="0.3">
      <c r="A33" s="4">
        <v>42031</v>
      </c>
      <c r="B33" s="1" t="s">
        <v>186</v>
      </c>
      <c r="C33" s="1" t="s">
        <v>156</v>
      </c>
      <c r="D33" s="1">
        <v>1.6E-2</v>
      </c>
      <c r="E33" s="5">
        <v>45777</v>
      </c>
      <c r="F33" s="6">
        <v>22129380000</v>
      </c>
      <c r="G33" s="1">
        <v>22129.38</v>
      </c>
      <c r="H33" s="7">
        <v>21746.6</v>
      </c>
      <c r="K33" s="18">
        <v>-5.0704899999999995E-3</v>
      </c>
    </row>
    <row r="34" spans="1:11" x14ac:dyDescent="0.3">
      <c r="A34" s="4">
        <v>42067</v>
      </c>
      <c r="B34" s="1" t="s">
        <v>187</v>
      </c>
      <c r="C34" s="1" t="s">
        <v>156</v>
      </c>
      <c r="D34" s="1">
        <v>1.95E-2</v>
      </c>
      <c r="E34" s="5">
        <v>47694</v>
      </c>
      <c r="F34" s="6">
        <v>23195215000</v>
      </c>
      <c r="G34" s="1">
        <v>23195.215</v>
      </c>
      <c r="H34" s="7">
        <v>22961.58</v>
      </c>
      <c r="K34" s="18">
        <v>5.0964000000000001E-4</v>
      </c>
    </row>
    <row r="35" spans="1:11" x14ac:dyDescent="0.3">
      <c r="A35" s="4">
        <v>42094</v>
      </c>
      <c r="B35" s="1" t="s">
        <v>188</v>
      </c>
      <c r="C35" s="1" t="s">
        <v>156</v>
      </c>
      <c r="D35" s="1">
        <v>0.01</v>
      </c>
      <c r="E35" s="5">
        <v>47817</v>
      </c>
      <c r="F35" s="6">
        <v>13404509000</v>
      </c>
      <c r="G35" s="7">
        <v>16003</v>
      </c>
      <c r="H35" s="7">
        <v>16003</v>
      </c>
      <c r="K35" s="18">
        <v>-1.3303499999999999E-2</v>
      </c>
    </row>
    <row r="36" spans="1:11" x14ac:dyDescent="0.3">
      <c r="A36" s="8">
        <v>42150</v>
      </c>
      <c r="B36" s="1" t="s">
        <v>189</v>
      </c>
      <c r="D36" s="1">
        <v>2.5000000000000001E-3</v>
      </c>
      <c r="E36" s="9">
        <v>43220</v>
      </c>
      <c r="F36" s="6"/>
      <c r="G36" s="1">
        <v>16820</v>
      </c>
      <c r="H36" s="1">
        <v>16820</v>
      </c>
      <c r="K36" s="18">
        <v>2.4599999999999999E-3</v>
      </c>
    </row>
    <row r="37" spans="1:11" x14ac:dyDescent="0.3">
      <c r="A37" s="4">
        <v>42164</v>
      </c>
      <c r="B37" s="1" t="s">
        <v>190</v>
      </c>
      <c r="C37" s="1" t="s">
        <v>156</v>
      </c>
      <c r="D37" s="1">
        <v>2.1499999999999998E-2</v>
      </c>
      <c r="E37" s="5">
        <v>45961</v>
      </c>
      <c r="F37" s="6">
        <v>23939501000</v>
      </c>
      <c r="G37" s="7">
        <v>24877.5</v>
      </c>
      <c r="H37" s="7">
        <v>24877.5</v>
      </c>
      <c r="K37" s="18">
        <v>-4.76268E-3</v>
      </c>
    </row>
    <row r="38" spans="1:11" x14ac:dyDescent="0.3">
      <c r="A38" s="8">
        <v>42171</v>
      </c>
      <c r="B38" s="1" t="s">
        <v>191</v>
      </c>
      <c r="C38" s="1" t="s">
        <v>179</v>
      </c>
      <c r="D38" s="1">
        <v>1.15E-2</v>
      </c>
      <c r="E38" s="9">
        <v>44042</v>
      </c>
      <c r="F38" s="11">
        <v>3218137000</v>
      </c>
      <c r="G38" s="1">
        <v>19080</v>
      </c>
      <c r="H38" s="1">
        <v>19080</v>
      </c>
      <c r="K38" s="18">
        <v>1.2430000000000002E-2</v>
      </c>
    </row>
    <row r="39" spans="1:11" x14ac:dyDescent="0.3">
      <c r="A39" s="4">
        <v>42388</v>
      </c>
      <c r="B39" s="1" t="s">
        <v>192</v>
      </c>
      <c r="C39" s="1" t="s">
        <v>156</v>
      </c>
      <c r="D39" s="1">
        <v>1.95E-2</v>
      </c>
      <c r="E39" s="5">
        <v>46142</v>
      </c>
      <c r="F39" s="6">
        <v>21705722000</v>
      </c>
      <c r="G39" s="1">
        <v>21705.722000000002</v>
      </c>
      <c r="H39" s="7">
        <v>21487.4</v>
      </c>
      <c r="K39" s="18">
        <v>-4.1054000000000004E-3</v>
      </c>
    </row>
    <row r="40" spans="1:11" x14ac:dyDescent="0.3">
      <c r="A40" s="8">
        <v>42395</v>
      </c>
      <c r="B40" s="1" t="s">
        <v>193</v>
      </c>
      <c r="C40" s="1" t="s">
        <v>179</v>
      </c>
      <c r="D40" s="1">
        <v>2.5000000000000001E-3</v>
      </c>
      <c r="E40" s="9">
        <v>43496</v>
      </c>
      <c r="F40" s="6"/>
      <c r="G40" s="1">
        <v>18140</v>
      </c>
      <c r="H40" s="1">
        <v>18140</v>
      </c>
      <c r="K40" s="18">
        <v>2.9099999999999998E-3</v>
      </c>
    </row>
    <row r="41" spans="1:11" x14ac:dyDescent="0.3">
      <c r="A41" s="8">
        <v>42437</v>
      </c>
      <c r="B41" s="1" t="s">
        <v>194</v>
      </c>
      <c r="C41" s="1" t="s">
        <v>179</v>
      </c>
      <c r="D41" s="1">
        <v>7.4999999999999997E-3</v>
      </c>
      <c r="E41" s="9">
        <v>44407</v>
      </c>
      <c r="F41" s="6"/>
      <c r="G41" s="1">
        <v>21980</v>
      </c>
      <c r="H41" s="1">
        <v>21980</v>
      </c>
      <c r="K41" s="18">
        <v>6.9399999999999991E-3</v>
      </c>
    </row>
    <row r="42" spans="1:11" x14ac:dyDescent="0.3">
      <c r="A42" s="4">
        <v>42444</v>
      </c>
      <c r="B42" s="1" t="s">
        <v>195</v>
      </c>
      <c r="C42" s="1" t="s">
        <v>156</v>
      </c>
      <c r="D42" s="1">
        <v>2.8999999999999998E-2</v>
      </c>
      <c r="E42" s="5">
        <v>53631</v>
      </c>
      <c r="F42" s="6">
        <v>17885377000</v>
      </c>
      <c r="G42" s="1">
        <v>17885.377</v>
      </c>
      <c r="H42" s="7">
        <v>18525.400000000001</v>
      </c>
      <c r="K42" s="18">
        <v>9.9171899999999993E-3</v>
      </c>
    </row>
    <row r="43" spans="1:11" x14ac:dyDescent="0.3">
      <c r="A43" s="4">
        <v>42500</v>
      </c>
      <c r="B43" s="1" t="s">
        <v>196</v>
      </c>
      <c r="C43" s="1" t="s">
        <v>197</v>
      </c>
      <c r="D43" s="1">
        <v>3.0000000000000001E-3</v>
      </c>
      <c r="E43" s="5">
        <v>44530</v>
      </c>
      <c r="F43" s="6">
        <v>6254584000</v>
      </c>
      <c r="G43" s="1">
        <v>6254.5839999999998</v>
      </c>
      <c r="H43" s="7">
        <v>6254.58</v>
      </c>
      <c r="K43" s="18">
        <v>-2.615665E-2</v>
      </c>
    </row>
    <row r="44" spans="1:11" x14ac:dyDescent="0.3">
      <c r="A44" s="4">
        <v>42508</v>
      </c>
      <c r="B44" s="1" t="s">
        <v>198</v>
      </c>
      <c r="C44" s="1" t="s">
        <v>156</v>
      </c>
      <c r="D44" s="1">
        <v>3.4500000000000003E-2</v>
      </c>
      <c r="E44" s="5">
        <v>60843</v>
      </c>
      <c r="F44" s="6">
        <v>15000010000</v>
      </c>
      <c r="G44" s="1">
        <v>15000.01</v>
      </c>
      <c r="H44" s="7">
        <v>14891.6</v>
      </c>
      <c r="K44" s="18">
        <v>1.489E-2</v>
      </c>
    </row>
    <row r="45" spans="1:11" x14ac:dyDescent="0.3">
      <c r="A45" s="4">
        <v>42577</v>
      </c>
      <c r="B45" s="1" t="s">
        <v>199</v>
      </c>
      <c r="C45" s="1" t="s">
        <v>156</v>
      </c>
      <c r="D45" s="1">
        <v>1.3000000000000001E-2</v>
      </c>
      <c r="E45" s="5">
        <v>46326</v>
      </c>
      <c r="F45" s="6">
        <v>25133574000</v>
      </c>
      <c r="G45" s="1">
        <v>25133.574000000001</v>
      </c>
      <c r="H45" s="7">
        <v>25113.5</v>
      </c>
      <c r="K45" s="18">
        <v>-3.84805E-3</v>
      </c>
    </row>
    <row r="46" spans="1:11" x14ac:dyDescent="0.3">
      <c r="A46" s="8">
        <v>42755</v>
      </c>
      <c r="B46" s="1" t="s">
        <v>200</v>
      </c>
      <c r="E46" s="9">
        <v>43119</v>
      </c>
      <c r="F46" s="6"/>
      <c r="G46" s="1">
        <v>7710</v>
      </c>
      <c r="H46" s="1">
        <v>7710</v>
      </c>
      <c r="K46" s="18">
        <v>-2.9099999999999998E-3</v>
      </c>
    </row>
    <row r="47" spans="1:11" x14ac:dyDescent="0.3">
      <c r="A47" s="4">
        <v>42759</v>
      </c>
      <c r="B47" s="1" t="s">
        <v>201</v>
      </c>
      <c r="C47" s="1" t="s">
        <v>197</v>
      </c>
      <c r="D47" s="1">
        <v>4.0000000000000001E-3</v>
      </c>
      <c r="E47" s="5">
        <v>44681</v>
      </c>
      <c r="F47" s="6">
        <v>20953526000</v>
      </c>
      <c r="G47" s="1">
        <v>20953.526000000002</v>
      </c>
      <c r="H47" s="7">
        <v>20857.509999999998</v>
      </c>
      <c r="K47" s="18">
        <v>-6.2840999999999999E-3</v>
      </c>
    </row>
    <row r="48" spans="1:11" x14ac:dyDescent="0.3">
      <c r="A48" s="4">
        <v>42766</v>
      </c>
      <c r="B48" s="1" t="s">
        <v>202</v>
      </c>
      <c r="C48" s="1" t="s">
        <v>156</v>
      </c>
      <c r="D48" s="1">
        <v>1.4999999999999999E-2</v>
      </c>
      <c r="E48" s="5">
        <v>46507</v>
      </c>
      <c r="F48" s="6">
        <v>21557940000</v>
      </c>
      <c r="G48" s="1">
        <v>21557.94</v>
      </c>
      <c r="H48" s="7">
        <v>22251.1</v>
      </c>
      <c r="K48" s="18">
        <v>-3.27392E-3</v>
      </c>
    </row>
    <row r="49" spans="1:11" x14ac:dyDescent="0.3">
      <c r="A49" s="8">
        <v>42783</v>
      </c>
      <c r="B49" s="1" t="s">
        <v>203</v>
      </c>
      <c r="E49" s="9">
        <v>43147</v>
      </c>
      <c r="F49" s="6"/>
      <c r="G49" s="1">
        <v>7690</v>
      </c>
      <c r="H49" s="1">
        <v>7690</v>
      </c>
      <c r="K49" s="18">
        <v>-2.9399999999999999E-3</v>
      </c>
    </row>
    <row r="50" spans="1:11" x14ac:dyDescent="0.3">
      <c r="A50" s="4">
        <v>42795</v>
      </c>
      <c r="B50" s="1" t="s">
        <v>204</v>
      </c>
      <c r="C50" s="1" t="s">
        <v>156</v>
      </c>
      <c r="D50" s="1">
        <v>2.35E-2</v>
      </c>
      <c r="E50" s="5">
        <v>48790</v>
      </c>
      <c r="F50" s="6">
        <v>19221633000</v>
      </c>
      <c r="G50" s="1">
        <v>19221.633000000002</v>
      </c>
      <c r="H50" s="7">
        <v>19203.12</v>
      </c>
      <c r="K50" s="18">
        <v>3.5222599999999997E-3</v>
      </c>
    </row>
    <row r="51" spans="1:11" x14ac:dyDescent="0.3">
      <c r="A51" s="8">
        <v>42804</v>
      </c>
      <c r="B51" s="1" t="s">
        <v>205</v>
      </c>
      <c r="E51" s="9">
        <v>43168</v>
      </c>
      <c r="F51" s="6"/>
      <c r="G51" s="1">
        <v>8690</v>
      </c>
      <c r="H51" s="1">
        <v>8690</v>
      </c>
      <c r="K51" s="18">
        <v>-3.0200000000000001E-3</v>
      </c>
    </row>
    <row r="52" spans="1:11" x14ac:dyDescent="0.3">
      <c r="A52" s="4">
        <v>42859</v>
      </c>
      <c r="B52" s="1" t="s">
        <v>206</v>
      </c>
      <c r="C52" s="1" t="s">
        <v>156</v>
      </c>
      <c r="D52" s="1">
        <v>6.5000000000000006E-3</v>
      </c>
      <c r="E52" s="5">
        <v>46721</v>
      </c>
      <c r="F52" s="6">
        <v>12437582000</v>
      </c>
      <c r="G52" s="1">
        <v>12437.582</v>
      </c>
      <c r="H52" s="7">
        <v>14742.3</v>
      </c>
      <c r="K52" s="18">
        <v>-1.611889E-2</v>
      </c>
    </row>
    <row r="53" spans="1:11" x14ac:dyDescent="0.3">
      <c r="A53" s="8">
        <v>42867</v>
      </c>
      <c r="B53" s="1" t="s">
        <v>207</v>
      </c>
      <c r="E53" s="9">
        <v>43231</v>
      </c>
      <c r="F53" s="6"/>
      <c r="G53" s="1">
        <v>8050</v>
      </c>
      <c r="H53" s="1">
        <v>8050</v>
      </c>
      <c r="K53" s="18">
        <v>-3.2700000000000003E-3</v>
      </c>
    </row>
    <row r="54" spans="1:11" x14ac:dyDescent="0.3">
      <c r="A54" s="8">
        <v>42892</v>
      </c>
      <c r="B54" s="1" t="s">
        <v>208</v>
      </c>
      <c r="C54" s="1" t="s">
        <v>179</v>
      </c>
      <c r="D54" s="1">
        <v>5.0000000000000001E-4</v>
      </c>
      <c r="E54" s="9">
        <v>44227</v>
      </c>
      <c r="F54" s="6"/>
      <c r="G54" s="1">
        <v>9280</v>
      </c>
      <c r="H54" s="1">
        <v>9280</v>
      </c>
      <c r="K54" s="18">
        <v>2.1000000000000001E-4</v>
      </c>
    </row>
    <row r="55" spans="1:11" x14ac:dyDescent="0.3">
      <c r="A55" s="8">
        <v>42902</v>
      </c>
      <c r="B55" s="1" t="s">
        <v>209</v>
      </c>
      <c r="E55" s="9">
        <v>43266</v>
      </c>
      <c r="F55" s="6"/>
      <c r="G55" s="1">
        <v>7330</v>
      </c>
      <c r="H55" s="1">
        <v>7330</v>
      </c>
      <c r="K55" s="18">
        <v>-3.7599999999999999E-3</v>
      </c>
    </row>
    <row r="56" spans="1:11" x14ac:dyDescent="0.3">
      <c r="A56" s="4">
        <v>42920</v>
      </c>
      <c r="B56" s="1" t="s">
        <v>210</v>
      </c>
      <c r="C56" s="1" t="s">
        <v>156</v>
      </c>
      <c r="D56" s="1">
        <v>1.4499999999999999E-2</v>
      </c>
      <c r="E56" s="5">
        <v>46691</v>
      </c>
      <c r="F56" s="6">
        <v>26695862000</v>
      </c>
      <c r="G56" s="1">
        <v>26695.862000000001</v>
      </c>
      <c r="H56" s="7">
        <v>23882.86</v>
      </c>
      <c r="K56" s="18">
        <v>-2.4678299999999999E-3</v>
      </c>
    </row>
    <row r="57" spans="1:11" x14ac:dyDescent="0.3">
      <c r="A57" s="8">
        <v>42930</v>
      </c>
      <c r="B57" s="1" t="s">
        <v>211</v>
      </c>
      <c r="E57" s="9">
        <v>43294</v>
      </c>
      <c r="F57" s="6"/>
      <c r="G57" s="1">
        <v>6260</v>
      </c>
      <c r="H57" s="1">
        <v>6260</v>
      </c>
      <c r="K57" s="18">
        <v>-3.7399999999999998E-3</v>
      </c>
    </row>
    <row r="58" spans="1:11" x14ac:dyDescent="0.3">
      <c r="A58" s="8">
        <v>42965</v>
      </c>
      <c r="B58" s="1" t="s">
        <v>212</v>
      </c>
      <c r="E58" s="9">
        <v>43329</v>
      </c>
      <c r="F58" s="6"/>
      <c r="G58" s="1">
        <v>6580</v>
      </c>
      <c r="H58" s="1">
        <v>6580</v>
      </c>
      <c r="K58" s="18">
        <v>-3.9500000000000004E-3</v>
      </c>
    </row>
    <row r="59" spans="1:11" x14ac:dyDescent="0.3">
      <c r="A59" s="8">
        <v>42993</v>
      </c>
      <c r="B59" s="1" t="s">
        <v>213</v>
      </c>
      <c r="E59" s="9">
        <v>43357</v>
      </c>
      <c r="F59" s="6"/>
      <c r="G59" s="1">
        <v>6380</v>
      </c>
      <c r="H59" s="1">
        <v>6380</v>
      </c>
      <c r="K59" s="18">
        <v>-3.63E-3</v>
      </c>
    </row>
    <row r="60" spans="1:11" x14ac:dyDescent="0.3">
      <c r="A60" s="4">
        <v>43018</v>
      </c>
      <c r="B60" s="1" t="s">
        <v>214</v>
      </c>
      <c r="C60" s="1" t="s">
        <v>197</v>
      </c>
      <c r="D60" s="1">
        <v>4.5000000000000005E-3</v>
      </c>
      <c r="E60" s="5">
        <v>44865</v>
      </c>
      <c r="F60" s="6">
        <v>19918092000</v>
      </c>
      <c r="G60" s="1">
        <v>19918.092000000001</v>
      </c>
      <c r="H60" s="7">
        <v>18676.71</v>
      </c>
      <c r="K60" s="18">
        <v>-6.4260200000000002E-3</v>
      </c>
    </row>
    <row r="61" spans="1:11" x14ac:dyDescent="0.3">
      <c r="A61" s="8">
        <v>43021</v>
      </c>
      <c r="B61" s="1" t="s">
        <v>215</v>
      </c>
      <c r="E61" s="9">
        <v>43385</v>
      </c>
      <c r="F61" s="6"/>
      <c r="G61" s="1">
        <v>4080</v>
      </c>
      <c r="H61" s="1">
        <v>4080</v>
      </c>
      <c r="K61" s="18">
        <v>-3.1900000000000001E-3</v>
      </c>
    </row>
    <row r="62" spans="1:11" x14ac:dyDescent="0.3">
      <c r="A62" s="8">
        <v>43056</v>
      </c>
      <c r="B62" s="1" t="s">
        <v>216</v>
      </c>
      <c r="E62" s="9">
        <v>43420</v>
      </c>
      <c r="F62" s="6"/>
      <c r="G62" s="1">
        <v>4700</v>
      </c>
      <c r="H62" s="1">
        <v>4700</v>
      </c>
      <c r="K62" s="18">
        <v>-3.9000000000000003E-3</v>
      </c>
    </row>
    <row r="63" spans="1:11" x14ac:dyDescent="0.3">
      <c r="A63" s="8">
        <v>43077</v>
      </c>
      <c r="B63" s="1" t="s">
        <v>217</v>
      </c>
      <c r="E63" s="9">
        <v>43441</v>
      </c>
      <c r="F63" s="6"/>
      <c r="G63" s="1">
        <v>4060</v>
      </c>
      <c r="H63" s="1">
        <v>4060</v>
      </c>
      <c r="K63" s="18">
        <v>-3.7499999999999999E-3</v>
      </c>
    </row>
    <row r="64" spans="1:11" x14ac:dyDescent="0.3">
      <c r="A64" s="12">
        <v>43119</v>
      </c>
      <c r="B64" s="1" t="s">
        <v>211</v>
      </c>
      <c r="C64" s="1" t="s">
        <v>218</v>
      </c>
      <c r="D64" s="13">
        <v>0</v>
      </c>
      <c r="E64" s="9">
        <v>43294</v>
      </c>
      <c r="F64" s="6">
        <v>59000000000</v>
      </c>
      <c r="G64" s="1">
        <v>590</v>
      </c>
      <c r="H64" s="1">
        <v>590</v>
      </c>
      <c r="K64" s="18">
        <v>-4.5900000000000003E-3</v>
      </c>
    </row>
    <row r="65" spans="1:11" x14ac:dyDescent="0.3">
      <c r="A65" s="12">
        <v>43119</v>
      </c>
      <c r="B65" s="1" t="s">
        <v>211</v>
      </c>
      <c r="C65" s="1" t="s">
        <v>218</v>
      </c>
      <c r="D65" s="13">
        <v>0</v>
      </c>
      <c r="E65" s="9">
        <v>43294</v>
      </c>
      <c r="F65" s="6">
        <v>5434000000</v>
      </c>
      <c r="G65" s="1">
        <v>54.34</v>
      </c>
      <c r="H65" s="1">
        <v>54.34</v>
      </c>
      <c r="K65" s="18">
        <v>-4.5900000000000003E-3</v>
      </c>
    </row>
    <row r="66" spans="1:11" x14ac:dyDescent="0.3">
      <c r="A66" s="12">
        <v>43119</v>
      </c>
      <c r="B66" s="1" t="s">
        <v>219</v>
      </c>
      <c r="C66" s="1" t="s">
        <v>220</v>
      </c>
      <c r="D66" s="13">
        <v>0</v>
      </c>
      <c r="E66" s="9">
        <v>43483</v>
      </c>
      <c r="F66" s="6">
        <v>357541000000</v>
      </c>
      <c r="G66" s="1">
        <v>3575.41</v>
      </c>
      <c r="H66" s="1">
        <v>3575.41</v>
      </c>
      <c r="K66" s="18">
        <v>-4.0200000000000001E-3</v>
      </c>
    </row>
    <row r="67" spans="1:11" x14ac:dyDescent="0.3">
      <c r="A67" s="12">
        <v>43119</v>
      </c>
      <c r="B67" s="1" t="s">
        <v>219</v>
      </c>
      <c r="C67" s="1" t="s">
        <v>220</v>
      </c>
      <c r="D67" s="13">
        <v>0</v>
      </c>
      <c r="E67" s="9">
        <v>43483</v>
      </c>
      <c r="F67" s="6">
        <v>49883500000</v>
      </c>
      <c r="G67" s="1">
        <v>498.83499999999998</v>
      </c>
      <c r="H67" s="1">
        <v>498.83499999999998</v>
      </c>
      <c r="K67" s="18">
        <v>-4.0200000000000001E-3</v>
      </c>
    </row>
    <row r="68" spans="1:11" x14ac:dyDescent="0.3">
      <c r="A68" s="12">
        <v>43126</v>
      </c>
      <c r="B68" s="1" t="s">
        <v>221</v>
      </c>
      <c r="C68" s="1" t="s">
        <v>222</v>
      </c>
      <c r="D68" s="13">
        <v>0</v>
      </c>
      <c r="E68" s="9">
        <v>43196</v>
      </c>
      <c r="F68" s="6">
        <v>43500000000</v>
      </c>
      <c r="G68" s="1">
        <v>435</v>
      </c>
      <c r="H68" s="1">
        <v>435</v>
      </c>
      <c r="K68" s="18">
        <v>-5.2599999999999999E-3</v>
      </c>
    </row>
    <row r="69" spans="1:11" x14ac:dyDescent="0.3">
      <c r="A69" s="12">
        <v>43126</v>
      </c>
      <c r="B69" s="1" t="s">
        <v>221</v>
      </c>
      <c r="C69" s="1" t="s">
        <v>222</v>
      </c>
      <c r="D69" s="13">
        <v>0</v>
      </c>
      <c r="E69" s="9">
        <v>43196</v>
      </c>
      <c r="F69" s="6"/>
      <c r="K69" s="18">
        <v>-5.2599999999999999E-3</v>
      </c>
    </row>
    <row r="70" spans="1:11" x14ac:dyDescent="0.3">
      <c r="A70" s="12">
        <v>43126</v>
      </c>
      <c r="B70" s="1" t="s">
        <v>215</v>
      </c>
      <c r="C70" s="1" t="s">
        <v>220</v>
      </c>
      <c r="D70" s="13">
        <v>0</v>
      </c>
      <c r="E70" s="9">
        <v>43385</v>
      </c>
      <c r="F70" s="6">
        <v>102000500000</v>
      </c>
      <c r="G70" s="1">
        <v>1020.005</v>
      </c>
      <c r="H70" s="1">
        <v>1020.005</v>
      </c>
      <c r="K70" s="18">
        <v>-4.7299999999999998E-3</v>
      </c>
    </row>
    <row r="71" spans="1:11" x14ac:dyDescent="0.3">
      <c r="A71" s="12">
        <v>43126</v>
      </c>
      <c r="B71" s="1" t="s">
        <v>215</v>
      </c>
      <c r="C71" s="1" t="s">
        <v>220</v>
      </c>
      <c r="D71" s="13">
        <v>0</v>
      </c>
      <c r="E71" s="9">
        <v>43385</v>
      </c>
      <c r="F71" s="6"/>
      <c r="K71" s="18">
        <v>-4.7299999999999998E-3</v>
      </c>
    </row>
    <row r="72" spans="1:11" x14ac:dyDescent="0.3">
      <c r="A72" s="4">
        <v>43130</v>
      </c>
      <c r="B72" s="1" t="s">
        <v>223</v>
      </c>
      <c r="C72" s="1" t="s">
        <v>156</v>
      </c>
      <c r="D72" s="1">
        <v>1.3999999999999999E-2</v>
      </c>
      <c r="E72" s="5">
        <v>46873</v>
      </c>
      <c r="F72" s="6">
        <v>24022272000</v>
      </c>
      <c r="G72" s="1">
        <v>24022.272000000001</v>
      </c>
      <c r="H72" s="7">
        <v>24000.5</v>
      </c>
      <c r="K72" s="18">
        <v>-1.7690400000000002E-3</v>
      </c>
    </row>
    <row r="73" spans="1:11" x14ac:dyDescent="0.3">
      <c r="A73" s="12">
        <v>43137</v>
      </c>
      <c r="B73" s="1" t="s">
        <v>208</v>
      </c>
      <c r="C73" s="1" t="s">
        <v>179</v>
      </c>
      <c r="D73" s="13">
        <v>5.0000000000000001E-4</v>
      </c>
      <c r="E73" s="9">
        <v>44227</v>
      </c>
      <c r="F73" s="6">
        <v>119008900000</v>
      </c>
      <c r="G73" s="1">
        <v>1190.0889999999999</v>
      </c>
      <c r="H73" s="1">
        <v>1190.0889999999999</v>
      </c>
      <c r="K73" s="18">
        <v>-2.1000000000000001E-4</v>
      </c>
    </row>
    <row r="74" spans="1:11" x14ac:dyDescent="0.3">
      <c r="A74" s="12">
        <v>43137</v>
      </c>
      <c r="B74" s="1" t="s">
        <v>208</v>
      </c>
      <c r="C74" s="1" t="s">
        <v>179</v>
      </c>
      <c r="D74" s="13">
        <v>5.0000000000000001E-4</v>
      </c>
      <c r="E74" s="9">
        <v>44227</v>
      </c>
      <c r="F74" s="6"/>
      <c r="K74" s="18">
        <v>-2.1000000000000001E-4</v>
      </c>
    </row>
    <row r="75" spans="1:11" x14ac:dyDescent="0.3">
      <c r="A75" s="12">
        <v>43147</v>
      </c>
      <c r="B75" s="1" t="s">
        <v>212</v>
      </c>
      <c r="C75" s="1" t="s">
        <v>218</v>
      </c>
      <c r="D75" s="13">
        <v>0</v>
      </c>
      <c r="E75" s="9">
        <v>43329</v>
      </c>
      <c r="F75" s="6">
        <v>57504200000</v>
      </c>
      <c r="G75" s="1">
        <v>575.04200000000003</v>
      </c>
      <c r="H75" s="1">
        <v>575.04200000000003</v>
      </c>
      <c r="K75" s="18">
        <v>-4.7199999999999994E-3</v>
      </c>
    </row>
    <row r="76" spans="1:11" x14ac:dyDescent="0.3">
      <c r="A76" s="12">
        <v>43147</v>
      </c>
      <c r="B76" s="1" t="s">
        <v>212</v>
      </c>
      <c r="C76" s="1" t="s">
        <v>218</v>
      </c>
      <c r="D76" s="13">
        <v>0</v>
      </c>
      <c r="E76" s="9">
        <v>43329</v>
      </c>
      <c r="F76" s="6"/>
      <c r="K76" s="18">
        <v>-4.7199999999999994E-3</v>
      </c>
    </row>
    <row r="77" spans="1:11" x14ac:dyDescent="0.3">
      <c r="A77" s="12">
        <v>43147</v>
      </c>
      <c r="B77" s="1" t="s">
        <v>224</v>
      </c>
      <c r="C77" s="1" t="s">
        <v>220</v>
      </c>
      <c r="D77" s="13">
        <v>0</v>
      </c>
      <c r="E77" s="9">
        <v>43511</v>
      </c>
      <c r="F77" s="6">
        <v>343051400000</v>
      </c>
      <c r="G77" s="1">
        <v>3430.5140000000001</v>
      </c>
      <c r="H77" s="1">
        <v>3430.5140000000001</v>
      </c>
      <c r="K77" s="18">
        <v>-4.1900000000000001E-3</v>
      </c>
    </row>
    <row r="78" spans="1:11" x14ac:dyDescent="0.3">
      <c r="A78" s="12">
        <v>43147</v>
      </c>
      <c r="B78" s="1" t="s">
        <v>224</v>
      </c>
      <c r="C78" s="1" t="s">
        <v>220</v>
      </c>
      <c r="D78" s="13">
        <v>0</v>
      </c>
      <c r="E78" s="9">
        <v>43511</v>
      </c>
      <c r="F78" s="6"/>
      <c r="K78" s="18">
        <v>-4.1900000000000001E-3</v>
      </c>
    </row>
    <row r="79" spans="1:11" x14ac:dyDescent="0.3">
      <c r="A79" s="12">
        <v>43154</v>
      </c>
      <c r="B79" s="1" t="s">
        <v>207</v>
      </c>
      <c r="C79" s="1" t="s">
        <v>222</v>
      </c>
      <c r="D79" s="13">
        <v>0</v>
      </c>
      <c r="E79" s="9">
        <v>43231</v>
      </c>
      <c r="F79" s="6">
        <v>31005800000</v>
      </c>
      <c r="G79" s="1">
        <v>310.05799999999999</v>
      </c>
      <c r="H79" s="1">
        <v>310.05799999999999</v>
      </c>
      <c r="K79" s="18">
        <v>-5.0699999999999999E-3</v>
      </c>
    </row>
    <row r="80" spans="1:11" x14ac:dyDescent="0.3">
      <c r="A80" s="12">
        <v>43154</v>
      </c>
      <c r="B80" s="1" t="s">
        <v>207</v>
      </c>
      <c r="C80" s="1" t="s">
        <v>222</v>
      </c>
      <c r="D80" s="13">
        <v>0</v>
      </c>
      <c r="E80" s="9">
        <v>43231</v>
      </c>
      <c r="F80" s="6">
        <v>100000000</v>
      </c>
      <c r="G80" s="1">
        <v>1</v>
      </c>
      <c r="H80" s="1">
        <v>1</v>
      </c>
      <c r="K80" s="18">
        <v>-5.0699999999999999E-3</v>
      </c>
    </row>
    <row r="81" spans="1:11" x14ac:dyDescent="0.3">
      <c r="A81" s="12">
        <v>43154</v>
      </c>
      <c r="B81" s="1" t="s">
        <v>216</v>
      </c>
      <c r="C81" s="1" t="s">
        <v>220</v>
      </c>
      <c r="D81" s="13">
        <v>0</v>
      </c>
      <c r="E81" s="9">
        <v>43420</v>
      </c>
      <c r="F81" s="6">
        <v>100000000000</v>
      </c>
      <c r="G81" s="1">
        <v>1000</v>
      </c>
      <c r="H81" s="1">
        <v>1000</v>
      </c>
      <c r="K81" s="18">
        <v>-4.4400000000000004E-3</v>
      </c>
    </row>
    <row r="82" spans="1:11" x14ac:dyDescent="0.3">
      <c r="A82" s="12">
        <v>43154</v>
      </c>
      <c r="B82" s="1" t="s">
        <v>216</v>
      </c>
      <c r="C82" s="1" t="s">
        <v>220</v>
      </c>
      <c r="D82" s="13">
        <v>0</v>
      </c>
      <c r="E82" s="9">
        <v>43420</v>
      </c>
      <c r="F82" s="6"/>
      <c r="K82" s="18">
        <v>-4.4400000000000004E-3</v>
      </c>
    </row>
    <row r="83" spans="1:11" x14ac:dyDescent="0.3">
      <c r="A83" s="4">
        <v>43158</v>
      </c>
      <c r="B83" s="1" t="s">
        <v>225</v>
      </c>
      <c r="C83" s="1" t="s">
        <v>156</v>
      </c>
      <c r="D83" s="1">
        <v>2.7000000000000003E-2</v>
      </c>
      <c r="E83" s="5">
        <v>54362</v>
      </c>
      <c r="F83" s="6">
        <v>14523063000</v>
      </c>
      <c r="G83" s="1">
        <v>14523.063</v>
      </c>
      <c r="H83" s="7">
        <v>15627.6</v>
      </c>
      <c r="K83" s="18">
        <v>1.053428E-2</v>
      </c>
    </row>
    <row r="84" spans="1:11" x14ac:dyDescent="0.3">
      <c r="A84" s="8">
        <v>43165</v>
      </c>
      <c r="B84" s="1" t="s">
        <v>208</v>
      </c>
      <c r="C84" s="1" t="s">
        <v>179</v>
      </c>
      <c r="D84" s="13">
        <v>5.0000000000000001E-4</v>
      </c>
      <c r="E84" s="9">
        <v>44227</v>
      </c>
      <c r="F84" s="6">
        <v>107939000000</v>
      </c>
      <c r="G84" s="1">
        <v>1079.3900000000001</v>
      </c>
      <c r="H84" s="1">
        <v>1079.3900000000001</v>
      </c>
      <c r="K84" s="18">
        <v>-3.5000000000000005E-4</v>
      </c>
    </row>
    <row r="85" spans="1:11" x14ac:dyDescent="0.3">
      <c r="A85" s="8">
        <v>43165</v>
      </c>
      <c r="B85" s="1" t="s">
        <v>208</v>
      </c>
      <c r="C85" s="1" t="s">
        <v>179</v>
      </c>
      <c r="D85" s="13">
        <v>5.0000000000000001E-4</v>
      </c>
      <c r="E85" s="9">
        <v>44227</v>
      </c>
      <c r="F85" s="6"/>
      <c r="K85" s="18">
        <v>-3.5000000000000005E-4</v>
      </c>
    </row>
    <row r="86" spans="1:11" x14ac:dyDescent="0.3">
      <c r="A86" s="8">
        <v>43168</v>
      </c>
      <c r="B86" s="1" t="s">
        <v>213</v>
      </c>
      <c r="C86" s="1" t="s">
        <v>218</v>
      </c>
      <c r="D86" s="13">
        <v>0</v>
      </c>
      <c r="E86" s="9">
        <v>43357</v>
      </c>
      <c r="F86" s="6">
        <v>44000400000</v>
      </c>
      <c r="G86" s="1">
        <v>440.00400000000002</v>
      </c>
      <c r="H86" s="1">
        <v>440.00400000000002</v>
      </c>
      <c r="K86" s="18">
        <v>-4.6100000000000004E-3</v>
      </c>
    </row>
    <row r="87" spans="1:11" x14ac:dyDescent="0.3">
      <c r="A87" s="8">
        <v>43168</v>
      </c>
      <c r="B87" s="1" t="s">
        <v>213</v>
      </c>
      <c r="C87" s="1" t="s">
        <v>218</v>
      </c>
      <c r="D87" s="13">
        <v>0</v>
      </c>
      <c r="E87" s="9">
        <v>43357</v>
      </c>
      <c r="F87" s="6"/>
      <c r="K87" s="18">
        <v>-4.6100000000000004E-3</v>
      </c>
    </row>
    <row r="88" spans="1:11" x14ac:dyDescent="0.3">
      <c r="A88" s="8">
        <v>43168</v>
      </c>
      <c r="B88" s="1" t="s">
        <v>226</v>
      </c>
      <c r="C88" s="1" t="s">
        <v>220</v>
      </c>
      <c r="D88" s="13">
        <v>0</v>
      </c>
      <c r="E88" s="9">
        <v>43532</v>
      </c>
      <c r="F88" s="6">
        <v>448324200000</v>
      </c>
      <c r="G88" s="1">
        <v>4483.2420000000002</v>
      </c>
      <c r="H88" s="1">
        <v>4483.2420000000002</v>
      </c>
      <c r="K88" s="18">
        <v>-4.0300000000000006E-3</v>
      </c>
    </row>
    <row r="89" spans="1:11" x14ac:dyDescent="0.3">
      <c r="A89" s="8">
        <v>43168</v>
      </c>
      <c r="B89" s="1" t="s">
        <v>226</v>
      </c>
      <c r="C89" s="1" t="s">
        <v>220</v>
      </c>
      <c r="D89" s="13">
        <v>0</v>
      </c>
      <c r="E89" s="9">
        <v>43532</v>
      </c>
      <c r="F89" s="6">
        <v>8500000000</v>
      </c>
      <c r="G89" s="1">
        <v>85</v>
      </c>
      <c r="H89" s="1">
        <v>85</v>
      </c>
      <c r="K89" s="18">
        <v>-4.0300000000000006E-3</v>
      </c>
    </row>
    <row r="90" spans="1:11" x14ac:dyDescent="0.3">
      <c r="A90" s="8">
        <v>43175</v>
      </c>
      <c r="B90" s="1" t="s">
        <v>209</v>
      </c>
      <c r="C90" s="1" t="s">
        <v>222</v>
      </c>
      <c r="D90" s="13">
        <v>0</v>
      </c>
      <c r="E90" s="9">
        <v>43266</v>
      </c>
      <c r="F90" s="6">
        <v>42500000000</v>
      </c>
      <c r="G90" s="1">
        <v>425</v>
      </c>
      <c r="H90" s="1">
        <v>425</v>
      </c>
      <c r="K90" s="18">
        <v>-5.4300000000000008E-3</v>
      </c>
    </row>
    <row r="91" spans="1:11" x14ac:dyDescent="0.3">
      <c r="A91" s="8">
        <v>43175</v>
      </c>
      <c r="B91" s="1" t="s">
        <v>209</v>
      </c>
      <c r="C91" s="1" t="s">
        <v>222</v>
      </c>
      <c r="D91" s="13">
        <v>0</v>
      </c>
      <c r="E91" s="9">
        <v>43266</v>
      </c>
      <c r="F91" s="6"/>
      <c r="K91" s="18">
        <v>-5.4300000000000008E-3</v>
      </c>
    </row>
    <row r="92" spans="1:11" x14ac:dyDescent="0.3">
      <c r="A92" s="8">
        <v>43175</v>
      </c>
      <c r="B92" s="1" t="s">
        <v>217</v>
      </c>
      <c r="C92" s="1" t="s">
        <v>220</v>
      </c>
      <c r="D92" s="13">
        <v>0</v>
      </c>
      <c r="E92" s="9">
        <v>43441</v>
      </c>
      <c r="F92" s="6">
        <v>93035700000</v>
      </c>
      <c r="G92" s="1">
        <v>930.35699999999997</v>
      </c>
      <c r="H92" s="1">
        <v>930.35699999999997</v>
      </c>
      <c r="K92" s="18">
        <v>-4.64E-3</v>
      </c>
    </row>
    <row r="93" spans="1:11" x14ac:dyDescent="0.3">
      <c r="A93" s="8">
        <v>43175</v>
      </c>
      <c r="B93" s="1" t="s">
        <v>217</v>
      </c>
      <c r="C93" s="1" t="s">
        <v>220</v>
      </c>
      <c r="D93" s="13">
        <v>0</v>
      </c>
      <c r="E93" s="9">
        <v>43441</v>
      </c>
      <c r="F93" s="6"/>
      <c r="K93" s="18">
        <v>-4.64E-3</v>
      </c>
    </row>
    <row r="94" spans="1:11" x14ac:dyDescent="0.3">
      <c r="A94" s="8">
        <v>43196</v>
      </c>
      <c r="B94" s="1" t="s">
        <v>215</v>
      </c>
      <c r="C94" s="1" t="s">
        <v>218</v>
      </c>
      <c r="D94" s="13">
        <v>0</v>
      </c>
      <c r="E94" s="9">
        <v>43385</v>
      </c>
      <c r="F94" s="6">
        <v>40003500000</v>
      </c>
      <c r="G94" s="1">
        <v>400.03500000000003</v>
      </c>
      <c r="H94" s="1">
        <v>400.03500000000003</v>
      </c>
      <c r="K94" s="18">
        <v>-4.6899999999999997E-3</v>
      </c>
    </row>
    <row r="95" spans="1:11" x14ac:dyDescent="0.3">
      <c r="A95" s="8">
        <v>43196</v>
      </c>
      <c r="B95" s="1" t="s">
        <v>215</v>
      </c>
      <c r="C95" s="1" t="s">
        <v>218</v>
      </c>
      <c r="D95" s="13">
        <v>0</v>
      </c>
      <c r="E95" s="9">
        <v>43385</v>
      </c>
      <c r="F95" s="6">
        <v>100000000</v>
      </c>
      <c r="G95" s="1">
        <v>1</v>
      </c>
      <c r="H95" s="1">
        <v>1</v>
      </c>
      <c r="K95" s="18">
        <v>-4.6899999999999997E-3</v>
      </c>
    </row>
    <row r="96" spans="1:11" x14ac:dyDescent="0.3">
      <c r="A96" s="8">
        <v>43196</v>
      </c>
      <c r="B96" s="1" t="s">
        <v>227</v>
      </c>
      <c r="C96" s="1" t="s">
        <v>220</v>
      </c>
      <c r="D96" s="13">
        <v>0</v>
      </c>
      <c r="E96" s="9">
        <v>43560</v>
      </c>
      <c r="F96" s="6">
        <v>410111600000</v>
      </c>
      <c r="G96" s="1">
        <v>4101.116</v>
      </c>
      <c r="H96" s="1">
        <v>4101.116</v>
      </c>
      <c r="K96" s="18">
        <v>-4.1199999999999995E-3</v>
      </c>
    </row>
    <row r="97" spans="1:11" x14ac:dyDescent="0.3">
      <c r="A97" s="8">
        <v>43196</v>
      </c>
      <c r="B97" s="1" t="s">
        <v>227</v>
      </c>
      <c r="C97" s="1" t="s">
        <v>220</v>
      </c>
      <c r="D97" s="13">
        <v>0</v>
      </c>
      <c r="E97" s="9">
        <v>43560</v>
      </c>
      <c r="F97" s="6">
        <v>50100600000</v>
      </c>
      <c r="G97" s="1">
        <v>501.00599999999997</v>
      </c>
      <c r="H97" s="1">
        <v>501.00599999999997</v>
      </c>
      <c r="K97" s="18">
        <v>-4.1199999999999995E-3</v>
      </c>
    </row>
    <row r="98" spans="1:11" x14ac:dyDescent="0.3">
      <c r="A98" s="8">
        <v>43200</v>
      </c>
      <c r="B98" s="1" t="s">
        <v>208</v>
      </c>
      <c r="C98" s="1" t="s">
        <v>179</v>
      </c>
      <c r="D98" s="13">
        <v>5.0000000000000001E-4</v>
      </c>
      <c r="E98" s="9">
        <v>44227</v>
      </c>
      <c r="F98" s="6">
        <v>100602800000</v>
      </c>
      <c r="G98" s="1">
        <v>1006.028</v>
      </c>
      <c r="H98" s="1">
        <v>1006.028</v>
      </c>
      <c r="K98" s="18">
        <v>-2.33E-3</v>
      </c>
    </row>
    <row r="99" spans="1:11" x14ac:dyDescent="0.3">
      <c r="A99" s="8">
        <v>43200</v>
      </c>
      <c r="B99" s="1" t="s">
        <v>208</v>
      </c>
      <c r="C99" s="1" t="s">
        <v>179</v>
      </c>
      <c r="D99" s="13">
        <v>5.0000000000000001E-4</v>
      </c>
      <c r="E99" s="9">
        <v>44227</v>
      </c>
      <c r="F99" s="6"/>
      <c r="K99" s="18">
        <v>-2.33E-3</v>
      </c>
    </row>
    <row r="100" spans="1:11" x14ac:dyDescent="0.3">
      <c r="A100" s="8">
        <v>43203</v>
      </c>
      <c r="B100" s="1" t="s">
        <v>211</v>
      </c>
      <c r="C100" s="1" t="s">
        <v>222</v>
      </c>
      <c r="D100" s="13">
        <v>0</v>
      </c>
      <c r="E100" s="9">
        <v>43294</v>
      </c>
      <c r="F100" s="6">
        <v>21531400000</v>
      </c>
      <c r="G100" s="1">
        <v>215.31399999999999</v>
      </c>
      <c r="H100" s="1">
        <v>215.31399999999999</v>
      </c>
      <c r="K100" s="18">
        <v>-5.9800000000000001E-3</v>
      </c>
    </row>
    <row r="101" spans="1:11" x14ac:dyDescent="0.3">
      <c r="A101" s="8">
        <v>43203</v>
      </c>
      <c r="B101" s="1" t="s">
        <v>211</v>
      </c>
      <c r="C101" s="1" t="s">
        <v>222</v>
      </c>
      <c r="D101" s="13">
        <v>0</v>
      </c>
      <c r="E101" s="9">
        <v>43294</v>
      </c>
      <c r="F101" s="6"/>
      <c r="K101" s="18">
        <v>-5.9800000000000001E-3</v>
      </c>
    </row>
    <row r="102" spans="1:11" x14ac:dyDescent="0.3">
      <c r="A102" s="8">
        <v>43203</v>
      </c>
      <c r="B102" s="1" t="s">
        <v>219</v>
      </c>
      <c r="C102" s="1" t="s">
        <v>220</v>
      </c>
      <c r="D102" s="13">
        <v>0</v>
      </c>
      <c r="E102" s="9">
        <v>43483</v>
      </c>
      <c r="F102" s="6">
        <v>107521400000</v>
      </c>
      <c r="G102" s="1">
        <v>1075.2139999999999</v>
      </c>
      <c r="H102" s="1">
        <v>1075.2139999999999</v>
      </c>
      <c r="K102" s="18">
        <v>-4.5199999999999997E-3</v>
      </c>
    </row>
    <row r="103" spans="1:11" x14ac:dyDescent="0.3">
      <c r="A103" s="8">
        <v>43203</v>
      </c>
      <c r="B103" s="1" t="s">
        <v>219</v>
      </c>
      <c r="C103" s="1" t="s">
        <v>220</v>
      </c>
      <c r="D103" s="13">
        <v>0</v>
      </c>
      <c r="E103" s="9">
        <v>43483</v>
      </c>
      <c r="F103" s="6"/>
      <c r="K103" s="18">
        <v>-4.5199999999999997E-3</v>
      </c>
    </row>
    <row r="104" spans="1:11" x14ac:dyDescent="0.3">
      <c r="A104" s="8">
        <v>43242</v>
      </c>
      <c r="B104" s="1" t="s">
        <v>228</v>
      </c>
      <c r="C104" s="1" t="s">
        <v>197</v>
      </c>
      <c r="D104" s="1">
        <v>3.4999999999999996E-3</v>
      </c>
      <c r="E104" s="5">
        <v>45137</v>
      </c>
      <c r="F104" s="6">
        <v>21185264000</v>
      </c>
      <c r="G104" s="1">
        <v>21185.263999999999</v>
      </c>
      <c r="H104" s="7">
        <v>21184.639999999999</v>
      </c>
      <c r="K104" s="18">
        <v>-5.9035599999999995E-3</v>
      </c>
    </row>
    <row r="105" spans="1:11" x14ac:dyDescent="0.3">
      <c r="A105" s="8">
        <v>43263</v>
      </c>
      <c r="B105" s="1" t="s">
        <v>229</v>
      </c>
      <c r="C105" s="1" t="s">
        <v>197</v>
      </c>
      <c r="D105" s="1">
        <v>1.5E-3</v>
      </c>
      <c r="E105" s="5">
        <v>45260</v>
      </c>
      <c r="F105" s="6">
        <v>5456271000</v>
      </c>
      <c r="G105" s="1">
        <v>5456.2709999999997</v>
      </c>
      <c r="H105" s="7">
        <v>5456.27</v>
      </c>
      <c r="K105" s="18">
        <v>-1.870403E-2</v>
      </c>
    </row>
    <row r="106" spans="1:11" x14ac:dyDescent="0.3">
      <c r="A106" s="8">
        <v>43284</v>
      </c>
      <c r="B106" s="1" t="s">
        <v>230</v>
      </c>
      <c r="C106" s="1" t="s">
        <v>156</v>
      </c>
      <c r="D106" s="1">
        <v>1.3999999999999999E-2</v>
      </c>
      <c r="E106" s="5">
        <v>46964</v>
      </c>
      <c r="F106" s="6">
        <v>22330049000</v>
      </c>
      <c r="G106" s="1">
        <v>22330.048999999999</v>
      </c>
      <c r="H106" s="7">
        <v>22328</v>
      </c>
      <c r="K106" s="18">
        <v>-1.6120499999999999E-3</v>
      </c>
    </row>
    <row r="107" spans="1:11" x14ac:dyDescent="0.3">
      <c r="A107" s="8">
        <v>43290</v>
      </c>
      <c r="B107" s="1" t="s">
        <v>231</v>
      </c>
      <c r="C107" s="1" t="s">
        <v>232</v>
      </c>
      <c r="D107" s="1">
        <v>0</v>
      </c>
      <c r="E107" s="5">
        <v>46873</v>
      </c>
      <c r="F107" s="6">
        <v>80400000</v>
      </c>
      <c r="G107" s="1">
        <v>80.400000000000006</v>
      </c>
      <c r="H107" s="7">
        <v>58.7</v>
      </c>
      <c r="K107" s="18">
        <v>-1.36904E-3</v>
      </c>
    </row>
    <row r="108" spans="1:11" x14ac:dyDescent="0.3">
      <c r="A108" s="8">
        <v>43361</v>
      </c>
      <c r="B108" s="1" t="s">
        <v>233</v>
      </c>
      <c r="C108" s="1" t="s">
        <v>156</v>
      </c>
      <c r="D108" s="1">
        <v>6.9999999999999993E-3</v>
      </c>
      <c r="E108" s="5">
        <v>48913</v>
      </c>
      <c r="F108" s="6">
        <v>11272930000</v>
      </c>
      <c r="G108" s="7">
        <v>13805.6</v>
      </c>
      <c r="H108" s="7">
        <v>13805.6</v>
      </c>
      <c r="K108" s="18">
        <v>-1.113461E-2</v>
      </c>
    </row>
    <row r="109" spans="1:11" x14ac:dyDescent="0.3">
      <c r="A109" s="8">
        <v>43368</v>
      </c>
      <c r="B109" s="1" t="s">
        <v>234</v>
      </c>
      <c r="C109" s="1" t="s">
        <v>232</v>
      </c>
      <c r="D109" s="1">
        <v>0</v>
      </c>
      <c r="E109" s="5">
        <v>45137</v>
      </c>
      <c r="F109" s="6">
        <v>0</v>
      </c>
      <c r="G109" s="1">
        <v>0</v>
      </c>
      <c r="H109" s="7">
        <v>0</v>
      </c>
      <c r="K109" s="18">
        <v>-5.5035599999999994E-3</v>
      </c>
    </row>
    <row r="110" spans="1:11" x14ac:dyDescent="0.3">
      <c r="A110" s="8">
        <v>43368</v>
      </c>
      <c r="B110" s="1" t="s">
        <v>235</v>
      </c>
      <c r="C110" s="1" t="s">
        <v>232</v>
      </c>
      <c r="D110" s="1">
        <v>0</v>
      </c>
      <c r="E110" s="5">
        <v>46964</v>
      </c>
      <c r="F110" s="6">
        <v>57000000</v>
      </c>
      <c r="G110" s="1">
        <v>57</v>
      </c>
      <c r="H110" s="7">
        <v>55</v>
      </c>
      <c r="K110" s="18">
        <v>-1.2120499999999999E-3</v>
      </c>
    </row>
    <row r="111" spans="1:11" x14ac:dyDescent="0.3">
      <c r="A111" s="8">
        <v>43382</v>
      </c>
      <c r="B111" s="1" t="s">
        <v>236</v>
      </c>
      <c r="C111" s="1" t="s">
        <v>197</v>
      </c>
      <c r="D111" s="1">
        <v>5.0000000000000001E-4</v>
      </c>
      <c r="E111" s="5">
        <v>44500</v>
      </c>
      <c r="F111" s="6">
        <v>20944340000</v>
      </c>
      <c r="G111" s="1">
        <v>20944.34</v>
      </c>
      <c r="H111" s="7">
        <v>20944.32</v>
      </c>
      <c r="K111" s="18">
        <v>-5.5383899999999998E-3</v>
      </c>
    </row>
    <row r="112" spans="1:11" x14ac:dyDescent="0.3">
      <c r="A112" s="8">
        <v>43399</v>
      </c>
      <c r="B112" s="1" t="s">
        <v>237</v>
      </c>
      <c r="C112" s="1" t="s">
        <v>232</v>
      </c>
      <c r="D112" s="1">
        <v>0</v>
      </c>
      <c r="E112" s="5">
        <v>60206</v>
      </c>
      <c r="F112" s="6">
        <v>193300000</v>
      </c>
      <c r="G112" s="1">
        <v>193.3</v>
      </c>
      <c r="H112" s="7">
        <v>193.3</v>
      </c>
      <c r="K112" s="18">
        <v>1.6469999999999999E-2</v>
      </c>
    </row>
    <row r="113" spans="1:11" x14ac:dyDescent="0.3">
      <c r="A113" s="8">
        <v>43439</v>
      </c>
      <c r="B113" s="1" t="s">
        <v>238</v>
      </c>
      <c r="C113" s="1" t="s">
        <v>232</v>
      </c>
      <c r="D113" s="1">
        <v>0</v>
      </c>
      <c r="E113" s="5">
        <v>54362</v>
      </c>
      <c r="F113" s="6">
        <v>1159300000</v>
      </c>
      <c r="G113" s="1">
        <v>1159.3</v>
      </c>
      <c r="H113" s="7">
        <v>1126.3</v>
      </c>
      <c r="K113" s="18">
        <v>1.2141530000000001E-2</v>
      </c>
    </row>
    <row r="114" spans="1:11" x14ac:dyDescent="0.3">
      <c r="A114" s="8">
        <v>43480</v>
      </c>
      <c r="C114" s="1" t="s">
        <v>239</v>
      </c>
      <c r="E114" s="14">
        <v>43847</v>
      </c>
      <c r="F114" s="6"/>
      <c r="G114" s="15" t="s">
        <v>240</v>
      </c>
      <c r="H114" s="15" t="s">
        <v>240</v>
      </c>
      <c r="I114" s="16"/>
      <c r="J114" s="16" t="e">
        <f t="shared" ref="J114:J177" si="0">((D114*100+100/L114)/K114)*(1/(1+1/(L114*K114)))</f>
        <v>#DIV/0!</v>
      </c>
      <c r="K114" s="20">
        <v>-3.3300000000000001E-3</v>
      </c>
    </row>
    <row r="115" spans="1:11" x14ac:dyDescent="0.3">
      <c r="A115" s="8">
        <v>43480</v>
      </c>
      <c r="C115" s="1" t="s">
        <v>239</v>
      </c>
      <c r="E115" s="14">
        <v>43658</v>
      </c>
      <c r="F115" s="6"/>
      <c r="G115" s="15" t="s">
        <v>241</v>
      </c>
      <c r="H115" s="15" t="s">
        <v>241</v>
      </c>
      <c r="I115" s="16"/>
      <c r="J115" s="16" t="e">
        <f t="shared" si="0"/>
        <v>#DIV/0!</v>
      </c>
      <c r="K115" s="20">
        <v>-4.28E-3</v>
      </c>
    </row>
    <row r="116" spans="1:11" x14ac:dyDescent="0.3">
      <c r="A116" s="8">
        <v>43487</v>
      </c>
      <c r="C116" s="1" t="s">
        <v>239</v>
      </c>
      <c r="E116" s="14">
        <v>43560</v>
      </c>
      <c r="F116" s="6"/>
      <c r="G116" s="15" t="s">
        <v>242</v>
      </c>
      <c r="H116" s="15" t="s">
        <v>242</v>
      </c>
      <c r="I116" s="16"/>
      <c r="J116" s="16" t="e">
        <f t="shared" si="0"/>
        <v>#DIV/0!</v>
      </c>
      <c r="K116" s="20">
        <v>-4.62E-3</v>
      </c>
    </row>
    <row r="117" spans="1:11" x14ac:dyDescent="0.3">
      <c r="A117" s="8">
        <v>43487</v>
      </c>
      <c r="C117" s="1" t="s">
        <v>239</v>
      </c>
      <c r="E117" s="14">
        <v>43749</v>
      </c>
      <c r="F117" s="6"/>
      <c r="G117" s="15" t="s">
        <v>243</v>
      </c>
      <c r="H117" s="15" t="s">
        <v>243</v>
      </c>
      <c r="I117" s="16"/>
      <c r="J117" s="16" t="e">
        <f t="shared" si="0"/>
        <v>#DIV/0!</v>
      </c>
      <c r="K117" s="20">
        <v>-3.7799999999999999E-3</v>
      </c>
    </row>
    <row r="118" spans="1:11" x14ac:dyDescent="0.3">
      <c r="A118" s="8">
        <v>43494</v>
      </c>
      <c r="B118" s="1" t="s">
        <v>244</v>
      </c>
      <c r="C118" s="1" t="s">
        <v>197</v>
      </c>
      <c r="D118" s="1">
        <v>1.4499999999999999E-2</v>
      </c>
      <c r="E118" s="5">
        <v>47238</v>
      </c>
      <c r="F118" s="6">
        <v>21314230000</v>
      </c>
      <c r="G118" s="1">
        <v>21314.23</v>
      </c>
      <c r="H118" s="7">
        <v>21314.22</v>
      </c>
      <c r="J118" s="16">
        <v>101.673</v>
      </c>
      <c r="K118" s="18">
        <v>-7.0581000000000007E-4</v>
      </c>
    </row>
    <row r="119" spans="1:11" x14ac:dyDescent="0.3">
      <c r="A119" s="8">
        <v>43508</v>
      </c>
      <c r="C119" s="1" t="s">
        <v>239</v>
      </c>
      <c r="E119" s="14">
        <v>43693</v>
      </c>
      <c r="F119" s="6"/>
      <c r="G119" s="15" t="s">
        <v>245</v>
      </c>
      <c r="H119" s="15" t="s">
        <v>245</v>
      </c>
      <c r="I119" s="16"/>
      <c r="J119" s="16" t="e">
        <f t="shared" si="0"/>
        <v>#DIV/0!</v>
      </c>
      <c r="K119" s="20">
        <v>-3.7199999999999998E-3</v>
      </c>
    </row>
    <row r="120" spans="1:11" x14ac:dyDescent="0.3">
      <c r="A120" s="8">
        <v>43508</v>
      </c>
      <c r="C120" s="1" t="s">
        <v>239</v>
      </c>
      <c r="E120" s="14">
        <v>43875</v>
      </c>
      <c r="F120" s="6"/>
      <c r="G120" s="15" t="s">
        <v>246</v>
      </c>
      <c r="H120" s="15" t="s">
        <v>246</v>
      </c>
      <c r="I120" s="16"/>
      <c r="J120" s="16" t="e">
        <f t="shared" si="0"/>
        <v>#DIV/0!</v>
      </c>
      <c r="K120" s="20">
        <v>-3.0699999999999998E-3</v>
      </c>
    </row>
    <row r="121" spans="1:11" x14ac:dyDescent="0.3">
      <c r="A121" s="8">
        <v>43515</v>
      </c>
      <c r="C121" s="1" t="s">
        <v>239</v>
      </c>
      <c r="E121" s="14">
        <v>43595</v>
      </c>
      <c r="F121" s="6"/>
      <c r="G121" s="15" t="s">
        <v>247</v>
      </c>
      <c r="H121" s="15" t="s">
        <v>247</v>
      </c>
      <c r="I121" s="16"/>
      <c r="J121" s="16" t="e">
        <f t="shared" si="0"/>
        <v>#DIV/0!</v>
      </c>
      <c r="K121" s="20">
        <v>-4.0500000000000006E-3</v>
      </c>
    </row>
    <row r="122" spans="1:11" x14ac:dyDescent="0.3">
      <c r="A122" s="8">
        <v>43515</v>
      </c>
      <c r="C122" s="1" t="s">
        <v>239</v>
      </c>
      <c r="E122" s="14">
        <v>43784</v>
      </c>
      <c r="F122" s="6"/>
      <c r="G122" s="15" t="s">
        <v>248</v>
      </c>
      <c r="H122" s="15" t="s">
        <v>248</v>
      </c>
      <c r="I122" s="16"/>
      <c r="J122" s="16" t="e">
        <f t="shared" si="0"/>
        <v>#DIV/0!</v>
      </c>
      <c r="K122" s="20">
        <v>-3.63E-3</v>
      </c>
    </row>
    <row r="123" spans="1:11" x14ac:dyDescent="0.3">
      <c r="A123" s="8">
        <v>43529</v>
      </c>
      <c r="C123" s="1" t="s">
        <v>239</v>
      </c>
      <c r="E123" s="14">
        <v>43896</v>
      </c>
      <c r="F123" s="6"/>
      <c r="G123" s="15" t="s">
        <v>249</v>
      </c>
      <c r="H123" s="15" t="s">
        <v>249</v>
      </c>
      <c r="I123" s="16"/>
      <c r="J123" s="16" t="e">
        <f t="shared" si="0"/>
        <v>#DIV/0!</v>
      </c>
      <c r="K123" s="20">
        <v>-3.1199999999999999E-3</v>
      </c>
    </row>
    <row r="124" spans="1:11" x14ac:dyDescent="0.3">
      <c r="A124" s="8">
        <v>43529</v>
      </c>
      <c r="C124" s="1" t="s">
        <v>239</v>
      </c>
      <c r="E124" s="14">
        <v>43721</v>
      </c>
      <c r="F124" s="6"/>
      <c r="G124" s="15" t="s">
        <v>250</v>
      </c>
      <c r="H124" s="15" t="s">
        <v>250</v>
      </c>
      <c r="I124" s="16"/>
      <c r="J124" s="16" t="e">
        <f t="shared" si="0"/>
        <v>#DIV/0!</v>
      </c>
      <c r="K124" s="20">
        <v>-3.7499999999999999E-3</v>
      </c>
    </row>
    <row r="125" spans="1:11" x14ac:dyDescent="0.3">
      <c r="A125" s="8">
        <v>43529</v>
      </c>
      <c r="B125" s="1" t="s">
        <v>251</v>
      </c>
      <c r="C125" s="1" t="s">
        <v>232</v>
      </c>
      <c r="D125" s="1">
        <v>0</v>
      </c>
      <c r="E125" s="5">
        <v>44500</v>
      </c>
      <c r="F125" s="6">
        <v>0</v>
      </c>
      <c r="G125" s="1">
        <v>0</v>
      </c>
      <c r="H125" s="7">
        <v>0</v>
      </c>
      <c r="J125" s="16" t="e">
        <f t="shared" si="0"/>
        <v>#DIV/0!</v>
      </c>
      <c r="K125" s="18">
        <v>-5.8383700000000007E-3</v>
      </c>
    </row>
    <row r="126" spans="1:11" x14ac:dyDescent="0.3">
      <c r="A126" s="8">
        <v>43529</v>
      </c>
      <c r="B126" s="1" t="s">
        <v>252</v>
      </c>
      <c r="C126" s="1" t="s">
        <v>156</v>
      </c>
      <c r="D126" s="1">
        <v>1.8500000000000003E-2</v>
      </c>
      <c r="E126" s="5">
        <v>49520</v>
      </c>
      <c r="F126" s="6">
        <v>22019084000</v>
      </c>
      <c r="G126" s="1">
        <v>22019.083999999999</v>
      </c>
      <c r="H126" s="7">
        <v>22008.5</v>
      </c>
      <c r="J126" s="16">
        <v>110.45399999999999</v>
      </c>
      <c r="K126" s="18">
        <v>5.1277199999999997E-3</v>
      </c>
    </row>
    <row r="127" spans="1:11" x14ac:dyDescent="0.3">
      <c r="A127" s="8">
        <v>43536</v>
      </c>
      <c r="C127" s="1" t="s">
        <v>239</v>
      </c>
      <c r="E127" s="14">
        <v>43630</v>
      </c>
      <c r="F127" s="6"/>
      <c r="G127" s="15" t="s">
        <v>253</v>
      </c>
      <c r="H127" s="15" t="s">
        <v>253</v>
      </c>
      <c r="I127" s="16"/>
      <c r="J127" s="16" t="e">
        <f t="shared" si="0"/>
        <v>#DIV/0!</v>
      </c>
      <c r="K127" s="20">
        <v>-4.1099999999999999E-3</v>
      </c>
    </row>
    <row r="128" spans="1:11" x14ac:dyDescent="0.3">
      <c r="A128" s="8">
        <v>43536</v>
      </c>
      <c r="C128" s="1" t="s">
        <v>239</v>
      </c>
      <c r="E128" s="14">
        <v>43805</v>
      </c>
      <c r="F128" s="6"/>
      <c r="G128" s="15" t="s">
        <v>254</v>
      </c>
      <c r="H128" s="15" t="s">
        <v>254</v>
      </c>
      <c r="I128" s="16"/>
      <c r="J128" s="16" t="e">
        <f t="shared" si="0"/>
        <v>#DIV/0!</v>
      </c>
      <c r="K128" s="20">
        <v>-3.5599999999999998E-3</v>
      </c>
    </row>
    <row r="129" spans="1:11" x14ac:dyDescent="0.3">
      <c r="A129" s="8">
        <v>43557</v>
      </c>
      <c r="C129" s="1" t="s">
        <v>239</v>
      </c>
      <c r="E129" s="14">
        <v>43938</v>
      </c>
      <c r="F129" s="6"/>
      <c r="G129" s="15" t="s">
        <v>255</v>
      </c>
      <c r="H129" s="15" t="s">
        <v>255</v>
      </c>
      <c r="I129" s="16"/>
      <c r="J129" s="16" t="e">
        <f t="shared" si="0"/>
        <v>#DIV/0!</v>
      </c>
      <c r="K129" s="20">
        <v>-3.3400000000000001E-3</v>
      </c>
    </row>
    <row r="130" spans="1:11" x14ac:dyDescent="0.3">
      <c r="A130" s="8">
        <v>43557</v>
      </c>
      <c r="C130" s="1" t="s">
        <v>239</v>
      </c>
      <c r="E130" s="14">
        <v>43749</v>
      </c>
      <c r="F130" s="6"/>
      <c r="G130" s="15" t="s">
        <v>256</v>
      </c>
      <c r="H130" s="15" t="s">
        <v>256</v>
      </c>
      <c r="I130" s="16"/>
      <c r="J130" s="16" t="e">
        <f t="shared" si="0"/>
        <v>#DIV/0!</v>
      </c>
      <c r="K130" s="20">
        <v>-3.8400000000000001E-3</v>
      </c>
    </row>
    <row r="131" spans="1:11" x14ac:dyDescent="0.3">
      <c r="A131" s="8">
        <v>43564</v>
      </c>
      <c r="C131" s="1" t="s">
        <v>239</v>
      </c>
      <c r="E131" s="14">
        <v>43658</v>
      </c>
      <c r="F131" s="6"/>
      <c r="G131" s="15" t="s">
        <v>257</v>
      </c>
      <c r="H131" s="15" t="s">
        <v>257</v>
      </c>
      <c r="I131" s="16"/>
      <c r="J131" s="16" t="e">
        <f t="shared" si="0"/>
        <v>#DIV/0!</v>
      </c>
      <c r="K131" s="20">
        <v>-4.1799999999999997E-3</v>
      </c>
    </row>
    <row r="132" spans="1:11" x14ac:dyDescent="0.3">
      <c r="A132" s="8">
        <v>43564</v>
      </c>
      <c r="C132" s="1" t="s">
        <v>239</v>
      </c>
      <c r="E132" s="14">
        <v>43847</v>
      </c>
      <c r="F132" s="6"/>
      <c r="G132" s="15" t="s">
        <v>258</v>
      </c>
      <c r="H132" s="15" t="s">
        <v>258</v>
      </c>
      <c r="I132" s="16"/>
      <c r="J132" s="16" t="e">
        <f t="shared" si="0"/>
        <v>#DIV/0!</v>
      </c>
      <c r="K132" s="20">
        <v>-3.64E-3</v>
      </c>
    </row>
    <row r="133" spans="1:11" x14ac:dyDescent="0.3">
      <c r="A133" s="8">
        <v>43571</v>
      </c>
      <c r="B133" s="1" t="s">
        <v>259</v>
      </c>
      <c r="C133" s="1" t="s">
        <v>197</v>
      </c>
      <c r="D133" s="1">
        <v>2.5000000000000001E-3</v>
      </c>
      <c r="E133" s="5">
        <v>45503</v>
      </c>
      <c r="F133" s="6">
        <v>17697650000</v>
      </c>
      <c r="G133" s="1">
        <v>17697.650000000001</v>
      </c>
      <c r="H133" s="7">
        <v>17697.650000000001</v>
      </c>
      <c r="J133" s="16" t="e">
        <f t="shared" si="0"/>
        <v>#DIV/0!</v>
      </c>
      <c r="K133" s="18">
        <v>-5.4189900000000003E-3</v>
      </c>
    </row>
    <row r="134" spans="1:11" x14ac:dyDescent="0.3">
      <c r="A134" s="8">
        <v>43592</v>
      </c>
      <c r="C134" s="1" t="s">
        <v>239</v>
      </c>
      <c r="E134" s="14">
        <v>43784</v>
      </c>
      <c r="F134" s="6"/>
      <c r="G134" s="15" t="s">
        <v>260</v>
      </c>
      <c r="H134" s="15" t="s">
        <v>260</v>
      </c>
      <c r="I134" s="16"/>
      <c r="J134" s="16" t="e">
        <f t="shared" si="0"/>
        <v>#DIV/0!</v>
      </c>
      <c r="K134" s="20">
        <v>-3.9700000000000004E-3</v>
      </c>
    </row>
    <row r="135" spans="1:11" x14ac:dyDescent="0.3">
      <c r="A135" s="8">
        <v>43592</v>
      </c>
      <c r="C135" s="1" t="s">
        <v>239</v>
      </c>
      <c r="E135" s="14">
        <v>43959</v>
      </c>
      <c r="F135" s="6"/>
      <c r="G135" s="15" t="s">
        <v>261</v>
      </c>
      <c r="H135" s="15" t="s">
        <v>261</v>
      </c>
      <c r="I135" s="16"/>
      <c r="J135" s="16" t="e">
        <f t="shared" si="0"/>
        <v>#DIV/0!</v>
      </c>
      <c r="K135" s="20">
        <v>-3.3600000000000001E-3</v>
      </c>
    </row>
    <row r="136" spans="1:11" x14ac:dyDescent="0.3">
      <c r="A136" s="8">
        <v>43599</v>
      </c>
      <c r="C136" s="1" t="s">
        <v>239</v>
      </c>
      <c r="E136" s="14">
        <v>43693</v>
      </c>
      <c r="F136" s="6"/>
      <c r="G136" s="15" t="s">
        <v>262</v>
      </c>
      <c r="H136" s="15" t="s">
        <v>262</v>
      </c>
      <c r="I136" s="16"/>
      <c r="J136" s="16" t="e">
        <f t="shared" si="0"/>
        <v>#DIV/0!</v>
      </c>
      <c r="K136" s="20">
        <v>-4.8999999999999998E-3</v>
      </c>
    </row>
    <row r="137" spans="1:11" x14ac:dyDescent="0.3">
      <c r="A137" s="8">
        <v>43599</v>
      </c>
      <c r="C137" s="1" t="s">
        <v>239</v>
      </c>
      <c r="E137" s="14">
        <v>43875</v>
      </c>
      <c r="F137" s="6"/>
      <c r="G137" s="15" t="s">
        <v>263</v>
      </c>
      <c r="H137" s="15" t="s">
        <v>263</v>
      </c>
      <c r="I137" s="16"/>
      <c r="J137" s="16" t="e">
        <f t="shared" si="0"/>
        <v>#DIV/0!</v>
      </c>
      <c r="K137" s="20">
        <v>-3.7599999999999999E-3</v>
      </c>
    </row>
    <row r="138" spans="1:11" x14ac:dyDescent="0.3">
      <c r="A138" s="8">
        <v>43620</v>
      </c>
      <c r="B138" s="1" t="s">
        <v>264</v>
      </c>
      <c r="C138" s="1" t="s">
        <v>232</v>
      </c>
      <c r="D138" s="1">
        <v>0</v>
      </c>
      <c r="E138" s="5">
        <v>47238</v>
      </c>
      <c r="F138" s="6">
        <v>0</v>
      </c>
      <c r="G138" s="1">
        <v>0</v>
      </c>
      <c r="H138" s="7">
        <v>0</v>
      </c>
      <c r="J138" s="16" t="e">
        <f t="shared" si="0"/>
        <v>#DIV/0!</v>
      </c>
      <c r="K138" s="18">
        <v>-2.0580999999999998E-4</v>
      </c>
    </row>
    <row r="139" spans="1:11" x14ac:dyDescent="0.3">
      <c r="A139" s="8">
        <v>43627</v>
      </c>
      <c r="C139" s="1" t="s">
        <v>239</v>
      </c>
      <c r="E139" s="14">
        <v>43805</v>
      </c>
      <c r="F139" s="6"/>
      <c r="G139" s="15" t="s">
        <v>265</v>
      </c>
      <c r="H139" s="15" t="s">
        <v>265</v>
      </c>
      <c r="I139" s="16"/>
      <c r="J139" s="16" t="e">
        <f t="shared" si="0"/>
        <v>#DIV/0!</v>
      </c>
      <c r="K139" s="20">
        <v>-3.9199999999999999E-3</v>
      </c>
    </row>
    <row r="140" spans="1:11" x14ac:dyDescent="0.3">
      <c r="A140" s="8">
        <v>43627</v>
      </c>
      <c r="C140" s="1" t="s">
        <v>239</v>
      </c>
      <c r="E140" s="14">
        <v>43994</v>
      </c>
      <c r="F140" s="6"/>
      <c r="G140" s="15" t="s">
        <v>266</v>
      </c>
      <c r="H140" s="15" t="s">
        <v>266</v>
      </c>
      <c r="I140" s="16"/>
      <c r="J140" s="16" t="e">
        <f t="shared" si="0"/>
        <v>#DIV/0!</v>
      </c>
      <c r="K140" s="20">
        <v>-3.62E-3</v>
      </c>
    </row>
    <row r="141" spans="1:11" x14ac:dyDescent="0.3">
      <c r="A141" s="8">
        <v>43627</v>
      </c>
      <c r="B141" s="1" t="s">
        <v>267</v>
      </c>
      <c r="C141" s="1" t="s">
        <v>156</v>
      </c>
      <c r="D141" s="1">
        <v>0.01</v>
      </c>
      <c r="E141" s="5">
        <v>54392</v>
      </c>
      <c r="F141" s="6">
        <v>343000000</v>
      </c>
      <c r="G141" s="1">
        <v>343</v>
      </c>
      <c r="H141" s="7">
        <v>360.9</v>
      </c>
      <c r="J141" s="16"/>
      <c r="K141" s="18"/>
    </row>
    <row r="142" spans="1:11" x14ac:dyDescent="0.3">
      <c r="A142" s="8">
        <v>43627</v>
      </c>
      <c r="B142" s="1" t="s">
        <v>268</v>
      </c>
      <c r="C142" s="1" t="s">
        <v>156</v>
      </c>
      <c r="D142" s="1">
        <v>1.0500000000000001E-2</v>
      </c>
      <c r="E142" s="5">
        <v>54757</v>
      </c>
      <c r="F142" s="6">
        <v>343000000</v>
      </c>
      <c r="G142" s="1">
        <v>343</v>
      </c>
      <c r="H142" s="7">
        <v>360.9</v>
      </c>
      <c r="J142" s="16"/>
      <c r="K142" s="18"/>
    </row>
    <row r="143" spans="1:11" x14ac:dyDescent="0.3">
      <c r="A143" s="8">
        <v>43627</v>
      </c>
      <c r="B143" s="1" t="s">
        <v>269</v>
      </c>
      <c r="C143" s="1" t="s">
        <v>156</v>
      </c>
      <c r="D143" s="1">
        <v>1.1000000000000001E-2</v>
      </c>
      <c r="E143" s="5">
        <v>55122</v>
      </c>
      <c r="F143" s="6">
        <v>343000000</v>
      </c>
      <c r="G143" s="1">
        <v>343</v>
      </c>
      <c r="H143" s="7">
        <v>360.9</v>
      </c>
      <c r="J143" s="16"/>
      <c r="K143" s="18"/>
    </row>
    <row r="144" spans="1:11" x14ac:dyDescent="0.3">
      <c r="A144" s="8">
        <v>43634</v>
      </c>
      <c r="C144" s="1" t="s">
        <v>239</v>
      </c>
      <c r="E144" s="14">
        <v>43721</v>
      </c>
      <c r="F144" s="6"/>
      <c r="G144" s="15" t="s">
        <v>270</v>
      </c>
      <c r="H144" s="15" t="s">
        <v>270</v>
      </c>
      <c r="I144" s="16"/>
      <c r="J144" s="16" t="e">
        <f t="shared" si="0"/>
        <v>#DIV/0!</v>
      </c>
      <c r="K144" s="20">
        <v>-4.7599999999999995E-3</v>
      </c>
    </row>
    <row r="145" spans="1:11" x14ac:dyDescent="0.3">
      <c r="A145" s="8">
        <v>43634</v>
      </c>
      <c r="C145" s="1" t="s">
        <v>239</v>
      </c>
      <c r="E145" s="14">
        <v>43896</v>
      </c>
      <c r="F145" s="6"/>
      <c r="G145" s="15" t="s">
        <v>271</v>
      </c>
      <c r="H145" s="15" t="s">
        <v>271</v>
      </c>
      <c r="I145" s="16"/>
      <c r="J145" s="16" t="e">
        <f t="shared" si="0"/>
        <v>#DIV/0!</v>
      </c>
      <c r="K145" s="20">
        <v>-4.0600000000000002E-3</v>
      </c>
    </row>
    <row r="146" spans="1:11" x14ac:dyDescent="0.3">
      <c r="A146" s="8">
        <v>43635</v>
      </c>
      <c r="B146" s="1" t="s">
        <v>272</v>
      </c>
      <c r="C146" s="1" t="s">
        <v>197</v>
      </c>
      <c r="D146" s="1">
        <v>6.0000000000000001E-3</v>
      </c>
      <c r="E146" s="5">
        <v>47422</v>
      </c>
      <c r="F146" s="6">
        <v>21685752000</v>
      </c>
      <c r="G146" s="7">
        <v>22732.9</v>
      </c>
      <c r="H146" s="7">
        <v>22732.9</v>
      </c>
      <c r="J146" s="16" t="e">
        <f t="shared" si="0"/>
        <v>#DIV/0!</v>
      </c>
      <c r="K146" s="18">
        <v>-1.6874000000000001E-4</v>
      </c>
    </row>
    <row r="147" spans="1:11" x14ac:dyDescent="0.3">
      <c r="A147" s="8">
        <v>43655</v>
      </c>
      <c r="C147" s="1" t="s">
        <v>239</v>
      </c>
      <c r="E147" s="14">
        <v>43847</v>
      </c>
      <c r="F147" s="6"/>
      <c r="G147" s="15" t="s">
        <v>273</v>
      </c>
      <c r="H147" s="15" t="s">
        <v>273</v>
      </c>
      <c r="I147" s="16"/>
      <c r="J147" s="16" t="e">
        <f t="shared" si="0"/>
        <v>#DIV/0!</v>
      </c>
      <c r="K147" s="20">
        <v>-4.96E-3</v>
      </c>
    </row>
    <row r="148" spans="1:11" x14ac:dyDescent="0.3">
      <c r="A148" s="8">
        <v>43655</v>
      </c>
      <c r="C148" s="1" t="s">
        <v>239</v>
      </c>
      <c r="E148" s="14">
        <v>44022</v>
      </c>
      <c r="F148" s="6"/>
      <c r="G148" s="15" t="s">
        <v>274</v>
      </c>
      <c r="H148" s="15" t="s">
        <v>274</v>
      </c>
      <c r="I148" s="16"/>
      <c r="J148" s="16" t="e">
        <f t="shared" si="0"/>
        <v>#DIV/0!</v>
      </c>
      <c r="K148" s="20">
        <v>-4.6500000000000005E-3</v>
      </c>
    </row>
    <row r="149" spans="1:11" x14ac:dyDescent="0.3">
      <c r="A149" s="8">
        <v>43662</v>
      </c>
      <c r="C149" s="1" t="s">
        <v>239</v>
      </c>
      <c r="E149" s="14">
        <v>43938</v>
      </c>
      <c r="F149" s="6"/>
      <c r="G149" s="15" t="s">
        <v>275</v>
      </c>
      <c r="H149" s="15" t="s">
        <v>275</v>
      </c>
      <c r="I149" s="16"/>
      <c r="J149" s="16" t="e">
        <f t="shared" si="0"/>
        <v>#DIV/0!</v>
      </c>
      <c r="K149" s="20">
        <v>-4.7199999999999994E-3</v>
      </c>
    </row>
    <row r="150" spans="1:11" x14ac:dyDescent="0.3">
      <c r="A150" s="8">
        <v>43662</v>
      </c>
      <c r="C150" s="1" t="s">
        <v>239</v>
      </c>
      <c r="E150" s="14">
        <v>43749</v>
      </c>
      <c r="F150" s="6"/>
      <c r="G150" s="15" t="s">
        <v>276</v>
      </c>
      <c r="H150" s="15" t="s">
        <v>276</v>
      </c>
      <c r="I150" s="16"/>
      <c r="J150" s="16" t="e">
        <f t="shared" si="0"/>
        <v>#DIV/0!</v>
      </c>
      <c r="K150" s="20">
        <v>-5.1800000000000006E-3</v>
      </c>
    </row>
    <row r="151" spans="1:11" x14ac:dyDescent="0.3">
      <c r="A151" s="8">
        <v>43690</v>
      </c>
      <c r="C151" s="1" t="s">
        <v>239</v>
      </c>
      <c r="E151" s="14">
        <v>44057</v>
      </c>
      <c r="F151" s="6"/>
      <c r="G151" s="15" t="s">
        <v>277</v>
      </c>
      <c r="H151" s="15" t="s">
        <v>277</v>
      </c>
      <c r="I151" s="16"/>
      <c r="J151" s="16" t="e">
        <f t="shared" si="0"/>
        <v>#DIV/0!</v>
      </c>
      <c r="K151" s="20">
        <v>-5.0499999999999998E-3</v>
      </c>
    </row>
    <row r="152" spans="1:11" x14ac:dyDescent="0.3">
      <c r="A152" s="8">
        <v>43690</v>
      </c>
      <c r="C152" s="1" t="s">
        <v>239</v>
      </c>
      <c r="E152" s="14">
        <v>43875</v>
      </c>
      <c r="F152" s="6"/>
      <c r="G152" s="15" t="s">
        <v>278</v>
      </c>
      <c r="H152" s="15" t="s">
        <v>278</v>
      </c>
      <c r="I152" s="16"/>
      <c r="J152" s="16" t="e">
        <f t="shared" si="0"/>
        <v>#DIV/0!</v>
      </c>
      <c r="K152" s="20">
        <v>-5.3400000000000001E-3</v>
      </c>
    </row>
    <row r="153" spans="1:11" x14ac:dyDescent="0.3">
      <c r="A153" s="8">
        <v>43697</v>
      </c>
      <c r="C153" s="1" t="s">
        <v>239</v>
      </c>
      <c r="E153" s="14">
        <v>43784</v>
      </c>
      <c r="F153" s="6"/>
      <c r="G153" s="15" t="s">
        <v>245</v>
      </c>
      <c r="H153" s="15" t="s">
        <v>245</v>
      </c>
      <c r="I153" s="16"/>
      <c r="J153" s="16" t="e">
        <f t="shared" si="0"/>
        <v>#DIV/0!</v>
      </c>
      <c r="K153" s="20">
        <v>-5.28E-3</v>
      </c>
    </row>
    <row r="154" spans="1:11" x14ac:dyDescent="0.3">
      <c r="A154" s="8">
        <v>43697</v>
      </c>
      <c r="C154" s="1" t="s">
        <v>239</v>
      </c>
      <c r="E154" s="14">
        <v>43959</v>
      </c>
      <c r="F154" s="6"/>
      <c r="G154" s="15" t="s">
        <v>279</v>
      </c>
      <c r="H154" s="15" t="s">
        <v>279</v>
      </c>
      <c r="I154" s="16"/>
      <c r="J154" s="16" t="e">
        <f t="shared" si="0"/>
        <v>#DIV/0!</v>
      </c>
      <c r="K154" s="20">
        <v>-5.4600000000000004E-3</v>
      </c>
    </row>
    <row r="155" spans="1:11" x14ac:dyDescent="0.3">
      <c r="A155" s="8">
        <v>43718</v>
      </c>
      <c r="C155" s="1" t="s">
        <v>239</v>
      </c>
      <c r="E155" s="14">
        <v>43896</v>
      </c>
      <c r="F155" s="6"/>
      <c r="G155" s="15" t="s">
        <v>280</v>
      </c>
      <c r="H155" s="15" t="s">
        <v>280</v>
      </c>
      <c r="I155" s="16"/>
      <c r="J155" s="16" t="e">
        <f t="shared" si="0"/>
        <v>#DIV/0!</v>
      </c>
      <c r="K155" s="20">
        <v>-5.6299999999999996E-3</v>
      </c>
    </row>
    <row r="156" spans="1:11" x14ac:dyDescent="0.3">
      <c r="A156" s="8">
        <v>43718</v>
      </c>
      <c r="C156" s="1" t="s">
        <v>239</v>
      </c>
      <c r="E156" s="14">
        <v>44085</v>
      </c>
      <c r="F156" s="6"/>
      <c r="G156" s="15" t="s">
        <v>281</v>
      </c>
      <c r="H156" s="15" t="s">
        <v>281</v>
      </c>
      <c r="I156" s="16"/>
      <c r="J156" s="16" t="e">
        <f t="shared" si="0"/>
        <v>#DIV/0!</v>
      </c>
      <c r="K156" s="20">
        <v>-5.2100000000000002E-3</v>
      </c>
    </row>
    <row r="157" spans="1:11" x14ac:dyDescent="0.3">
      <c r="A157" s="8">
        <v>43725</v>
      </c>
      <c r="C157" s="1" t="s">
        <v>239</v>
      </c>
      <c r="E157" s="14">
        <v>43994</v>
      </c>
      <c r="F157" s="6"/>
      <c r="G157" s="15" t="s">
        <v>282</v>
      </c>
      <c r="H157" s="15" t="s">
        <v>282</v>
      </c>
      <c r="I157" s="16"/>
      <c r="J157" s="16" t="e">
        <f t="shared" si="0"/>
        <v>#DIV/0!</v>
      </c>
      <c r="K157" s="20">
        <v>-4.6300000000000004E-3</v>
      </c>
    </row>
    <row r="158" spans="1:11" x14ac:dyDescent="0.3">
      <c r="A158" s="8">
        <v>43725</v>
      </c>
      <c r="C158" s="1" t="s">
        <v>239</v>
      </c>
      <c r="E158" s="14">
        <v>43805</v>
      </c>
      <c r="F158" s="6"/>
      <c r="G158" s="15" t="s">
        <v>283</v>
      </c>
      <c r="H158" s="15" t="s">
        <v>283</v>
      </c>
      <c r="I158" s="16"/>
      <c r="J158" s="16" t="e">
        <f t="shared" si="0"/>
        <v>#DIV/0!</v>
      </c>
      <c r="K158" s="20">
        <v>-5.6599999999999992E-3</v>
      </c>
    </row>
    <row r="159" spans="1:11" x14ac:dyDescent="0.3">
      <c r="A159" s="8">
        <v>43746</v>
      </c>
      <c r="C159" s="1" t="s">
        <v>239</v>
      </c>
      <c r="E159" s="14">
        <v>44113</v>
      </c>
      <c r="F159" s="6"/>
      <c r="G159" s="15" t="s">
        <v>284</v>
      </c>
      <c r="H159" s="15" t="s">
        <v>284</v>
      </c>
      <c r="I159" s="16"/>
      <c r="J159" s="16" t="e">
        <f t="shared" si="0"/>
        <v>#DIV/0!</v>
      </c>
      <c r="K159" s="20">
        <v>-4.7399999999999994E-3</v>
      </c>
    </row>
    <row r="160" spans="1:11" x14ac:dyDescent="0.3">
      <c r="A160" s="8">
        <v>43746</v>
      </c>
      <c r="C160" s="1" t="s">
        <v>239</v>
      </c>
      <c r="E160" s="14">
        <v>43938</v>
      </c>
      <c r="F160" s="6"/>
      <c r="G160" s="15" t="s">
        <v>285</v>
      </c>
      <c r="H160" s="15" t="s">
        <v>285</v>
      </c>
      <c r="I160" s="16"/>
      <c r="J160" s="16" t="e">
        <f t="shared" si="0"/>
        <v>#DIV/0!</v>
      </c>
      <c r="K160" s="20">
        <v>-4.9800000000000001E-3</v>
      </c>
    </row>
    <row r="161" spans="1:11" x14ac:dyDescent="0.3">
      <c r="A161" s="8">
        <v>43753</v>
      </c>
      <c r="C161" s="1" t="s">
        <v>239</v>
      </c>
      <c r="E161" s="14">
        <v>44022</v>
      </c>
      <c r="F161" s="6"/>
      <c r="G161" s="15" t="s">
        <v>286</v>
      </c>
      <c r="H161" s="15" t="s">
        <v>286</v>
      </c>
      <c r="I161" s="16"/>
      <c r="J161" s="16" t="e">
        <f t="shared" si="0"/>
        <v>#DIV/0!</v>
      </c>
      <c r="K161" s="20">
        <v>-4.8599999999999997E-3</v>
      </c>
    </row>
    <row r="162" spans="1:11" x14ac:dyDescent="0.3">
      <c r="A162" s="8">
        <v>43753</v>
      </c>
      <c r="C162" s="1" t="s">
        <v>239</v>
      </c>
      <c r="E162" s="14">
        <v>43847</v>
      </c>
      <c r="F162" s="6"/>
      <c r="G162" s="15" t="s">
        <v>287</v>
      </c>
      <c r="H162" s="15" t="s">
        <v>287</v>
      </c>
      <c r="I162" s="16"/>
      <c r="J162" s="16" t="e">
        <f t="shared" si="0"/>
        <v>#DIV/0!</v>
      </c>
      <c r="K162" s="20">
        <v>-5.8099999999999992E-3</v>
      </c>
    </row>
    <row r="163" spans="1:11" x14ac:dyDescent="0.3">
      <c r="A163" s="8">
        <v>43769</v>
      </c>
      <c r="B163" s="1" t="s">
        <v>288</v>
      </c>
      <c r="C163" s="1" t="s">
        <v>232</v>
      </c>
      <c r="D163" s="1">
        <v>0</v>
      </c>
      <c r="E163" s="5">
        <v>45503</v>
      </c>
      <c r="F163" s="6">
        <v>0</v>
      </c>
      <c r="G163" s="1">
        <v>0</v>
      </c>
      <c r="H163" s="7">
        <v>0</v>
      </c>
      <c r="J163" s="16" t="e">
        <f t="shared" si="0"/>
        <v>#DIV/0!</v>
      </c>
      <c r="K163" s="18">
        <v>-5.2175300000000006E-3</v>
      </c>
    </row>
    <row r="164" spans="1:11" x14ac:dyDescent="0.3">
      <c r="A164" s="8">
        <v>43769</v>
      </c>
      <c r="B164" s="1" t="s">
        <v>289</v>
      </c>
      <c r="C164" s="1" t="s">
        <v>232</v>
      </c>
      <c r="D164" s="1">
        <v>0</v>
      </c>
      <c r="E164" s="5">
        <v>49520</v>
      </c>
      <c r="F164" s="6">
        <v>25700000</v>
      </c>
      <c r="G164" s="1">
        <v>25.7</v>
      </c>
      <c r="H164" s="7">
        <v>15.1</v>
      </c>
      <c r="J164" s="16" t="e">
        <f t="shared" si="0"/>
        <v>#DIV/0!</v>
      </c>
      <c r="K164" s="18">
        <v>5.8283300000000005E-3</v>
      </c>
    </row>
    <row r="165" spans="1:11" x14ac:dyDescent="0.3">
      <c r="A165" s="8">
        <v>43781</v>
      </c>
      <c r="C165" s="1" t="s">
        <v>239</v>
      </c>
      <c r="E165" s="14">
        <v>43959</v>
      </c>
      <c r="F165" s="6"/>
      <c r="G165" s="15" t="s">
        <v>290</v>
      </c>
      <c r="H165" s="15" t="s">
        <v>290</v>
      </c>
      <c r="I165" s="16"/>
      <c r="J165" s="16" t="e">
        <f t="shared" si="0"/>
        <v>#DIV/0!</v>
      </c>
      <c r="K165" s="20">
        <v>-4.7699999999999999E-3</v>
      </c>
    </row>
    <row r="166" spans="1:11" x14ac:dyDescent="0.3">
      <c r="A166" s="8">
        <v>43781</v>
      </c>
      <c r="C166" s="1" t="s">
        <v>239</v>
      </c>
      <c r="E166" s="14">
        <v>44148</v>
      </c>
      <c r="F166" s="6"/>
      <c r="G166" s="15" t="s">
        <v>291</v>
      </c>
      <c r="H166" s="15" t="s">
        <v>291</v>
      </c>
      <c r="I166" s="16"/>
      <c r="J166" s="16" t="e">
        <f t="shared" si="0"/>
        <v>#DIV/0!</v>
      </c>
      <c r="K166" s="20">
        <v>-4.5700000000000003E-3</v>
      </c>
    </row>
    <row r="167" spans="1:11" x14ac:dyDescent="0.3">
      <c r="A167" s="8">
        <v>43788</v>
      </c>
      <c r="C167" s="1" t="s">
        <v>239</v>
      </c>
      <c r="E167" s="14">
        <v>43875</v>
      </c>
      <c r="F167" s="6"/>
      <c r="G167" s="15" t="s">
        <v>292</v>
      </c>
      <c r="H167" s="15" t="s">
        <v>292</v>
      </c>
      <c r="I167" s="16"/>
      <c r="J167" s="16" t="e">
        <f t="shared" si="0"/>
        <v>#DIV/0!</v>
      </c>
      <c r="K167" s="20">
        <v>-6.0200000000000002E-3</v>
      </c>
    </row>
    <row r="168" spans="1:11" x14ac:dyDescent="0.3">
      <c r="A168" s="8">
        <v>43788</v>
      </c>
      <c r="C168" s="1" t="s">
        <v>239</v>
      </c>
      <c r="E168" s="14">
        <v>44057</v>
      </c>
      <c r="F168" s="6"/>
      <c r="G168" s="15" t="s">
        <v>293</v>
      </c>
      <c r="H168" s="15" t="s">
        <v>293</v>
      </c>
      <c r="I168" s="16"/>
      <c r="J168" s="16" t="e">
        <f t="shared" si="0"/>
        <v>#DIV/0!</v>
      </c>
      <c r="K168" s="20">
        <v>-4.8900000000000002E-3</v>
      </c>
    </row>
    <row r="169" spans="1:11" x14ac:dyDescent="0.3">
      <c r="A169" s="8">
        <v>43802</v>
      </c>
      <c r="C169" s="1" t="s">
        <v>239</v>
      </c>
      <c r="E169" s="14">
        <v>44169</v>
      </c>
      <c r="F169" s="6"/>
      <c r="G169" s="15" t="s">
        <v>294</v>
      </c>
      <c r="H169" s="15" t="s">
        <v>294</v>
      </c>
      <c r="I169" s="16"/>
      <c r="J169" s="16" t="e">
        <f t="shared" si="0"/>
        <v>#DIV/0!</v>
      </c>
      <c r="K169" s="20">
        <v>-4.5599999999999998E-3</v>
      </c>
    </row>
    <row r="170" spans="1:11" x14ac:dyDescent="0.3">
      <c r="A170" s="8">
        <v>43802</v>
      </c>
      <c r="C170" s="1" t="s">
        <v>239</v>
      </c>
      <c r="E170" s="14">
        <v>43994</v>
      </c>
      <c r="F170" s="6"/>
      <c r="G170" s="15" t="s">
        <v>295</v>
      </c>
      <c r="H170" s="15" t="s">
        <v>295</v>
      </c>
      <c r="I170" s="16"/>
      <c r="J170" s="16" t="e">
        <f t="shared" si="0"/>
        <v>#DIV/0!</v>
      </c>
      <c r="K170" s="20">
        <v>-4.4800000000000005E-3</v>
      </c>
    </row>
    <row r="171" spans="1:11" x14ac:dyDescent="0.3">
      <c r="A171" s="8">
        <v>43804</v>
      </c>
      <c r="C171" s="1" t="s">
        <v>296</v>
      </c>
      <c r="D171" s="1">
        <v>2.5000000000000001E-3</v>
      </c>
      <c r="E171" s="14">
        <v>45503</v>
      </c>
      <c r="F171" s="6"/>
      <c r="G171" s="15" t="s">
        <v>297</v>
      </c>
      <c r="H171" s="15" t="s">
        <v>297</v>
      </c>
      <c r="I171" s="16"/>
      <c r="J171" s="16" t="e">
        <f t="shared" si="0"/>
        <v>#DIV/0!</v>
      </c>
      <c r="K171" s="20">
        <v>-8.5000000000000006E-4</v>
      </c>
    </row>
    <row r="172" spans="1:11" x14ac:dyDescent="0.3">
      <c r="A172" s="8">
        <v>43809</v>
      </c>
      <c r="C172" s="1" t="s">
        <v>239</v>
      </c>
      <c r="E172" s="14">
        <v>43896</v>
      </c>
      <c r="F172" s="6"/>
      <c r="G172" s="15" t="s">
        <v>298</v>
      </c>
      <c r="H172" s="15" t="s">
        <v>298</v>
      </c>
      <c r="I172" s="16"/>
      <c r="J172" s="16" t="e">
        <f t="shared" si="0"/>
        <v>#DIV/0!</v>
      </c>
      <c r="K172" s="20">
        <v>-5.8399999999999997E-3</v>
      </c>
    </row>
    <row r="173" spans="1:11" x14ac:dyDescent="0.3">
      <c r="A173" s="8">
        <v>43809</v>
      </c>
      <c r="C173" s="1" t="s">
        <v>239</v>
      </c>
      <c r="E173" s="14">
        <v>44085</v>
      </c>
      <c r="F173" s="6"/>
      <c r="G173" s="15" t="s">
        <v>299</v>
      </c>
      <c r="H173" s="15" t="s">
        <v>299</v>
      </c>
      <c r="I173" s="16"/>
      <c r="J173" s="16" t="e">
        <f t="shared" si="0"/>
        <v>#DIV/0!</v>
      </c>
      <c r="K173" s="20">
        <v>-4.6300000000000004E-3</v>
      </c>
    </row>
    <row r="174" spans="1:11" x14ac:dyDescent="0.3">
      <c r="A174" s="8">
        <v>43844</v>
      </c>
      <c r="C174" s="1" t="s">
        <v>239</v>
      </c>
      <c r="E174" s="14">
        <v>44022</v>
      </c>
      <c r="F174" s="6"/>
      <c r="G174" s="15" t="s">
        <v>300</v>
      </c>
      <c r="H174" s="15" t="s">
        <v>300</v>
      </c>
      <c r="I174" s="16"/>
      <c r="J174" s="16" t="e">
        <f t="shared" si="0"/>
        <v>#DIV/0!</v>
      </c>
      <c r="K174" s="20">
        <v>-4.5700000000000003E-3</v>
      </c>
    </row>
    <row r="175" spans="1:11" x14ac:dyDescent="0.3">
      <c r="A175" s="8">
        <v>43844</v>
      </c>
      <c r="C175" s="1" t="s">
        <v>239</v>
      </c>
      <c r="E175" s="14">
        <v>44211</v>
      </c>
      <c r="F175" s="6"/>
      <c r="G175" s="15" t="s">
        <v>301</v>
      </c>
      <c r="H175" s="15" t="s">
        <v>301</v>
      </c>
      <c r="I175" s="16"/>
      <c r="J175" s="16" t="e">
        <f t="shared" si="0"/>
        <v>#DIV/0!</v>
      </c>
      <c r="K175" s="20">
        <v>-4.5000000000000005E-3</v>
      </c>
    </row>
    <row r="176" spans="1:11" x14ac:dyDescent="0.3">
      <c r="A176" s="8">
        <v>43851</v>
      </c>
      <c r="C176" s="1" t="s">
        <v>239</v>
      </c>
      <c r="E176" s="14">
        <v>43938</v>
      </c>
      <c r="F176" s="6"/>
      <c r="G176" s="15" t="s">
        <v>302</v>
      </c>
      <c r="H176" s="15" t="s">
        <v>302</v>
      </c>
      <c r="I176" s="16"/>
      <c r="J176" s="16" t="e">
        <f t="shared" si="0"/>
        <v>#DIV/0!</v>
      </c>
      <c r="K176" s="20">
        <v>-4.9899999999999996E-3</v>
      </c>
    </row>
    <row r="177" spans="1:11" x14ac:dyDescent="0.3">
      <c r="A177" s="8">
        <v>43851</v>
      </c>
      <c r="C177" s="1" t="s">
        <v>239</v>
      </c>
      <c r="E177" s="14">
        <v>44113</v>
      </c>
      <c r="F177" s="6"/>
      <c r="G177" s="15" t="s">
        <v>303</v>
      </c>
      <c r="H177" s="15" t="s">
        <v>303</v>
      </c>
      <c r="I177" s="16"/>
      <c r="J177" s="16" t="e">
        <f t="shared" si="0"/>
        <v>#DIV/0!</v>
      </c>
      <c r="K177" s="20">
        <v>-4.5000000000000005E-3</v>
      </c>
    </row>
    <row r="178" spans="1:11" x14ac:dyDescent="0.3">
      <c r="A178" s="8">
        <v>43851</v>
      </c>
      <c r="B178" s="1" t="s">
        <v>304</v>
      </c>
      <c r="C178" s="1" t="s">
        <v>197</v>
      </c>
      <c r="D178" s="1">
        <v>5.0000000000000001E-3</v>
      </c>
      <c r="E178" s="5">
        <v>47603</v>
      </c>
      <c r="F178" s="6">
        <v>21058120000</v>
      </c>
      <c r="G178" s="1">
        <v>21058.12</v>
      </c>
      <c r="H178" s="7">
        <v>22732.400000000001</v>
      </c>
      <c r="J178" s="16" t="e">
        <f t="shared" ref="J178:J244" si="1">((D178*100+100/L178)/K178)*(1/(1+1/(L178*K178)))</f>
        <v>#DIV/0!</v>
      </c>
      <c r="K178" s="18">
        <v>3.8309000000000005E-4</v>
      </c>
    </row>
    <row r="179" spans="1:11" x14ac:dyDescent="0.3">
      <c r="A179" s="8">
        <v>43858</v>
      </c>
      <c r="B179" s="1" t="s">
        <v>305</v>
      </c>
      <c r="C179" s="1" t="s">
        <v>197</v>
      </c>
      <c r="D179" s="1">
        <v>0</v>
      </c>
      <c r="E179" s="5">
        <v>45046</v>
      </c>
      <c r="F179" s="6">
        <v>21797238000</v>
      </c>
      <c r="G179" s="1">
        <v>21797.238000000001</v>
      </c>
      <c r="H179" s="7">
        <v>21797.238000000001</v>
      </c>
      <c r="J179" s="16" t="e">
        <f t="shared" si="1"/>
        <v>#DIV/0!</v>
      </c>
      <c r="K179" s="18">
        <v>-5.96336E-3</v>
      </c>
    </row>
    <row r="180" spans="1:11" x14ac:dyDescent="0.3">
      <c r="A180" s="8">
        <v>43872</v>
      </c>
      <c r="C180" s="1" t="s">
        <v>239</v>
      </c>
      <c r="E180" s="14">
        <v>44248</v>
      </c>
      <c r="F180" s="6"/>
      <c r="G180" s="15" t="s">
        <v>306</v>
      </c>
      <c r="H180" s="15" t="s">
        <v>306</v>
      </c>
      <c r="I180" s="16"/>
      <c r="J180" s="16" t="e">
        <f t="shared" si="1"/>
        <v>#DIV/0!</v>
      </c>
      <c r="K180" s="20">
        <v>-4.5399999999999998E-3</v>
      </c>
    </row>
    <row r="181" spans="1:11" x14ac:dyDescent="0.3">
      <c r="A181" s="8">
        <v>43879</v>
      </c>
      <c r="C181" s="1" t="s">
        <v>239</v>
      </c>
      <c r="E181" s="14">
        <v>44148</v>
      </c>
      <c r="F181" s="6"/>
      <c r="G181" s="15" t="s">
        <v>307</v>
      </c>
      <c r="H181" s="15" t="s">
        <v>307</v>
      </c>
      <c r="I181" s="16"/>
      <c r="J181" s="16" t="e">
        <f t="shared" si="1"/>
        <v>#DIV/0!</v>
      </c>
      <c r="K181" s="20">
        <v>-4.8500000000000001E-3</v>
      </c>
    </row>
    <row r="182" spans="1:11" x14ac:dyDescent="0.3">
      <c r="A182" s="8">
        <v>43879</v>
      </c>
      <c r="C182" s="1" t="s">
        <v>239</v>
      </c>
      <c r="E182" s="14">
        <v>43959</v>
      </c>
      <c r="F182" s="6"/>
      <c r="G182" s="15" t="s">
        <v>308</v>
      </c>
      <c r="H182" s="15" t="s">
        <v>308</v>
      </c>
      <c r="I182" s="16"/>
      <c r="J182" s="16" t="e">
        <f t="shared" si="1"/>
        <v>#DIV/0!</v>
      </c>
      <c r="K182" s="20">
        <v>-5.0299999999999997E-3</v>
      </c>
    </row>
    <row r="183" spans="1:11" x14ac:dyDescent="0.3">
      <c r="A183" s="8">
        <v>43886</v>
      </c>
      <c r="B183" s="1" t="s">
        <v>309</v>
      </c>
      <c r="C183" s="1" t="s">
        <v>197</v>
      </c>
      <c r="D183" s="1">
        <v>0</v>
      </c>
      <c r="E183" s="5">
        <v>45688</v>
      </c>
      <c r="F183" s="6">
        <v>21383010000</v>
      </c>
      <c r="G183" s="1">
        <v>21383.01</v>
      </c>
      <c r="H183" s="7">
        <v>21383.01</v>
      </c>
      <c r="J183" s="16" t="e">
        <f t="shared" si="1"/>
        <v>#DIV/0!</v>
      </c>
      <c r="K183" s="18">
        <v>-5.10648E-3</v>
      </c>
    </row>
    <row r="184" spans="1:11" x14ac:dyDescent="0.3">
      <c r="A184" s="8">
        <v>43893</v>
      </c>
      <c r="C184" s="1" t="s">
        <v>239</v>
      </c>
      <c r="E184" s="14">
        <v>44085</v>
      </c>
      <c r="F184" s="6"/>
      <c r="G184" s="15" t="s">
        <v>310</v>
      </c>
      <c r="H184" s="15" t="s">
        <v>310</v>
      </c>
      <c r="I184" s="16"/>
      <c r="J184" s="16" t="e">
        <f t="shared" si="1"/>
        <v>#DIV/0!</v>
      </c>
      <c r="K184" s="20">
        <v>-5.0899999999999999E-3</v>
      </c>
    </row>
    <row r="185" spans="1:11" x14ac:dyDescent="0.3">
      <c r="A185" s="8">
        <v>43893</v>
      </c>
      <c r="C185" s="1" t="s">
        <v>239</v>
      </c>
      <c r="E185" s="14">
        <v>43895</v>
      </c>
      <c r="F185" s="6"/>
      <c r="G185" s="15" t="s">
        <v>311</v>
      </c>
      <c r="H185" s="15" t="s">
        <v>311</v>
      </c>
      <c r="I185" s="16"/>
      <c r="J185" s="16" t="e">
        <f t="shared" si="1"/>
        <v>#DIV/0!</v>
      </c>
      <c r="K185" s="20">
        <v>-4.9699999999999996E-3</v>
      </c>
    </row>
    <row r="186" spans="1:11" x14ac:dyDescent="0.3">
      <c r="A186" s="8">
        <v>43893</v>
      </c>
      <c r="B186" s="1" t="s">
        <v>312</v>
      </c>
      <c r="C186" s="1" t="s">
        <v>156</v>
      </c>
      <c r="D186" s="1">
        <v>0.01</v>
      </c>
      <c r="E186" s="5">
        <v>55092</v>
      </c>
      <c r="F186" s="6">
        <v>19539950000</v>
      </c>
      <c r="G186" s="1">
        <v>19539.95</v>
      </c>
      <c r="H186" s="7">
        <v>19512.439999999999</v>
      </c>
      <c r="J186" s="16" t="e">
        <f t="shared" si="1"/>
        <v>#DIV/0!</v>
      </c>
      <c r="K186" s="18">
        <v>1.1389499999999999E-2</v>
      </c>
    </row>
    <row r="187" spans="1:11" x14ac:dyDescent="0.3">
      <c r="A187" s="8">
        <v>43895</v>
      </c>
      <c r="C187" s="1" t="s">
        <v>313</v>
      </c>
      <c r="D187" s="1">
        <v>5.0000000000000001E-3</v>
      </c>
      <c r="E187" s="14">
        <v>43951</v>
      </c>
      <c r="F187" s="6"/>
      <c r="G187" s="15" t="s">
        <v>314</v>
      </c>
      <c r="H187" s="15" t="s">
        <v>314</v>
      </c>
      <c r="I187" s="16"/>
      <c r="J187" s="16" t="e">
        <f t="shared" si="1"/>
        <v>#DIV/0!</v>
      </c>
      <c r="K187" s="20">
        <v>1.6900000000000001E-3</v>
      </c>
    </row>
    <row r="188" spans="1:11" x14ac:dyDescent="0.3">
      <c r="A188" s="8">
        <v>43900</v>
      </c>
      <c r="C188" s="1" t="s">
        <v>239</v>
      </c>
      <c r="E188" s="14">
        <v>43994</v>
      </c>
      <c r="F188" s="6"/>
      <c r="G188" s="15" t="s">
        <v>315</v>
      </c>
      <c r="H188" s="15" t="s">
        <v>315</v>
      </c>
      <c r="I188" s="16"/>
      <c r="J188" s="16" t="e">
        <f t="shared" si="1"/>
        <v>#DIV/0!</v>
      </c>
      <c r="K188" s="20">
        <v>-4.62E-3</v>
      </c>
    </row>
    <row r="189" spans="1:11" x14ac:dyDescent="0.3">
      <c r="A189" s="8">
        <v>43900</v>
      </c>
      <c r="C189" s="1" t="s">
        <v>239</v>
      </c>
      <c r="E189" s="14">
        <v>43933</v>
      </c>
      <c r="F189" s="6"/>
      <c r="G189" s="15" t="s">
        <v>316</v>
      </c>
      <c r="H189" s="15" t="s">
        <v>316</v>
      </c>
      <c r="I189" s="16"/>
      <c r="J189" s="16" t="e">
        <f t="shared" si="1"/>
        <v>#DIV/0!</v>
      </c>
      <c r="K189" s="20">
        <v>-4.0300000000000006E-3</v>
      </c>
    </row>
    <row r="190" spans="1:11" x14ac:dyDescent="0.3">
      <c r="A190" s="8">
        <v>43902</v>
      </c>
      <c r="B190" s="1" t="s">
        <v>317</v>
      </c>
      <c r="C190" s="1" t="s">
        <v>232</v>
      </c>
      <c r="D190" s="1">
        <v>0</v>
      </c>
      <c r="E190" s="5">
        <v>47421</v>
      </c>
      <c r="F190" s="6">
        <v>0</v>
      </c>
      <c r="G190" s="1">
        <v>0</v>
      </c>
      <c r="H190" s="7">
        <v>0</v>
      </c>
      <c r="J190" s="16" t="e">
        <f t="shared" si="1"/>
        <v>#DIV/0!</v>
      </c>
      <c r="K190" s="18">
        <v>1.7742000000000002E-4</v>
      </c>
    </row>
    <row r="191" spans="1:11" x14ac:dyDescent="0.3">
      <c r="A191" s="8">
        <v>43921</v>
      </c>
      <c r="B191" s="1" t="s">
        <v>318</v>
      </c>
      <c r="C191" s="1" t="s">
        <v>197</v>
      </c>
      <c r="D191" s="1">
        <v>8.0000000000000002E-3</v>
      </c>
      <c r="E191" s="5">
        <v>46598</v>
      </c>
      <c r="F191" s="6">
        <v>20648020000</v>
      </c>
      <c r="G191" s="1">
        <v>20648.02</v>
      </c>
      <c r="H191" s="7">
        <v>20648.02</v>
      </c>
      <c r="J191" s="16" t="e">
        <f t="shared" si="1"/>
        <v>#DIV/0!</v>
      </c>
      <c r="K191" s="18">
        <v>-2.6102599999999997E-3</v>
      </c>
    </row>
    <row r="192" spans="1:11" x14ac:dyDescent="0.3">
      <c r="A192" s="8">
        <v>43935</v>
      </c>
      <c r="C192" s="1" t="s">
        <v>239</v>
      </c>
      <c r="E192" s="14">
        <v>44113</v>
      </c>
      <c r="F192" s="6"/>
      <c r="G192" s="15" t="s">
        <v>319</v>
      </c>
      <c r="H192" s="15" t="s">
        <v>319</v>
      </c>
      <c r="I192" s="16"/>
      <c r="J192" s="16" t="e">
        <f t="shared" si="1"/>
        <v>#DIV/0!</v>
      </c>
      <c r="K192" s="20">
        <v>-3.8999999999999999E-4</v>
      </c>
    </row>
    <row r="193" spans="1:11" x14ac:dyDescent="0.3">
      <c r="A193" s="8">
        <v>43935</v>
      </c>
      <c r="C193" s="1" t="s">
        <v>239</v>
      </c>
      <c r="E193" s="14">
        <v>44302</v>
      </c>
      <c r="F193" s="6"/>
      <c r="G193" s="15" t="s">
        <v>320</v>
      </c>
      <c r="H193" s="15" t="s">
        <v>320</v>
      </c>
      <c r="I193" s="16"/>
      <c r="J193" s="16" t="e">
        <f t="shared" si="1"/>
        <v>#DIV/0!</v>
      </c>
      <c r="K193" s="20">
        <v>7.9000000000000001E-4</v>
      </c>
    </row>
    <row r="194" spans="1:11" x14ac:dyDescent="0.3">
      <c r="A194" s="8">
        <v>43942</v>
      </c>
      <c r="C194" s="1" t="s">
        <v>239</v>
      </c>
      <c r="E194" s="14">
        <v>44211</v>
      </c>
      <c r="F194" s="6"/>
      <c r="G194" s="15" t="s">
        <v>321</v>
      </c>
      <c r="H194" s="15" t="s">
        <v>321</v>
      </c>
      <c r="I194" s="16"/>
      <c r="J194" s="16" t="e">
        <f t="shared" si="1"/>
        <v>#DIV/0!</v>
      </c>
      <c r="K194" s="20">
        <v>2.7E-4</v>
      </c>
    </row>
    <row r="195" spans="1:11" x14ac:dyDescent="0.3">
      <c r="A195" s="8">
        <v>43942</v>
      </c>
      <c r="C195" s="1" t="s">
        <v>239</v>
      </c>
      <c r="E195" s="14">
        <v>44022</v>
      </c>
      <c r="F195" s="6"/>
      <c r="G195" s="15" t="s">
        <v>302</v>
      </c>
      <c r="H195" s="15" t="s">
        <v>302</v>
      </c>
      <c r="I195" s="16"/>
      <c r="J195" s="16" t="e">
        <f t="shared" si="1"/>
        <v>#DIV/0!</v>
      </c>
      <c r="K195" s="20">
        <v>-2.9099999999999998E-3</v>
      </c>
    </row>
    <row r="196" spans="1:11" x14ac:dyDescent="0.3">
      <c r="A196" s="8">
        <v>43951</v>
      </c>
      <c r="B196" s="1" t="s">
        <v>322</v>
      </c>
      <c r="C196" s="1" t="s">
        <v>197</v>
      </c>
      <c r="D196" s="1">
        <v>1.2500000000000001E-2</v>
      </c>
      <c r="E196" s="5">
        <v>47787</v>
      </c>
      <c r="F196" s="6">
        <v>25113646000</v>
      </c>
      <c r="G196" s="1">
        <v>25113.646000000001</v>
      </c>
      <c r="H196" s="7">
        <v>25113.646000000001</v>
      </c>
      <c r="J196" s="16" t="e">
        <f t="shared" si="1"/>
        <v>#DIV/0!</v>
      </c>
      <c r="K196" s="18">
        <v>9.1558999999999998E-4</v>
      </c>
    </row>
    <row r="197" spans="1:11" x14ac:dyDescent="0.3">
      <c r="A197" s="8">
        <v>43956</v>
      </c>
      <c r="C197" s="1" t="s">
        <v>239</v>
      </c>
      <c r="E197" s="14">
        <v>44148</v>
      </c>
      <c r="F197" s="6"/>
      <c r="G197" s="15" t="s">
        <v>323</v>
      </c>
      <c r="H197" s="15" t="s">
        <v>323</v>
      </c>
      <c r="I197" s="16"/>
      <c r="J197" s="16" t="e">
        <f t="shared" si="1"/>
        <v>#DIV/0!</v>
      </c>
      <c r="K197" s="20">
        <v>-2.8699999999999997E-3</v>
      </c>
    </row>
    <row r="198" spans="1:11" x14ac:dyDescent="0.3">
      <c r="A198" s="8">
        <v>43956</v>
      </c>
      <c r="C198" s="1" t="s">
        <v>239</v>
      </c>
      <c r="E198" s="14">
        <v>44323</v>
      </c>
      <c r="F198" s="6"/>
      <c r="G198" s="15" t="s">
        <v>324</v>
      </c>
      <c r="H198" s="15" t="s">
        <v>324</v>
      </c>
      <c r="I198" s="16"/>
      <c r="J198" s="16" t="e">
        <f t="shared" si="1"/>
        <v>#DIV/0!</v>
      </c>
      <c r="K198" s="20">
        <v>-9.7000000000000005E-4</v>
      </c>
    </row>
    <row r="199" spans="1:11" x14ac:dyDescent="0.3">
      <c r="A199" s="8">
        <v>43963</v>
      </c>
      <c r="C199" s="1" t="s">
        <v>239</v>
      </c>
      <c r="E199" s="14">
        <v>44057</v>
      </c>
      <c r="F199" s="6"/>
      <c r="G199" s="15" t="s">
        <v>325</v>
      </c>
      <c r="H199" s="15" t="s">
        <v>325</v>
      </c>
      <c r="I199" s="16"/>
      <c r="J199" s="16" t="e">
        <f t="shared" si="1"/>
        <v>#DIV/0!</v>
      </c>
      <c r="K199" s="20">
        <v>-4.5100000000000001E-3</v>
      </c>
    </row>
    <row r="200" spans="1:11" x14ac:dyDescent="0.3">
      <c r="A200" s="8">
        <v>43963</v>
      </c>
      <c r="C200" s="1" t="s">
        <v>239</v>
      </c>
      <c r="E200" s="14">
        <v>44239</v>
      </c>
      <c r="F200" s="6"/>
      <c r="G200" s="15" t="s">
        <v>326</v>
      </c>
      <c r="H200" s="15" t="s">
        <v>326</v>
      </c>
      <c r="I200" s="16"/>
      <c r="J200" s="16" t="e">
        <f t="shared" si="1"/>
        <v>#DIV/0!</v>
      </c>
      <c r="K200" s="20">
        <v>-3.0699999999999998E-3</v>
      </c>
    </row>
    <row r="201" spans="1:11" x14ac:dyDescent="0.3">
      <c r="A201" s="8">
        <v>43991</v>
      </c>
      <c r="C201" s="1" t="s">
        <v>239</v>
      </c>
      <c r="E201" s="14">
        <v>44358</v>
      </c>
      <c r="F201" s="6"/>
      <c r="G201" s="15" t="s">
        <v>327</v>
      </c>
      <c r="H201" s="15" t="s">
        <v>327</v>
      </c>
      <c r="I201" s="16"/>
      <c r="J201" s="16" t="e">
        <f t="shared" si="1"/>
        <v>#DIV/0!</v>
      </c>
      <c r="K201" s="20">
        <v>-3.8300000000000001E-3</v>
      </c>
    </row>
    <row r="202" spans="1:11" x14ac:dyDescent="0.3">
      <c r="A202" s="8">
        <v>43991</v>
      </c>
      <c r="C202" s="1" t="s">
        <v>239</v>
      </c>
      <c r="E202" s="14">
        <v>44169</v>
      </c>
      <c r="F202" s="6"/>
      <c r="G202" s="15" t="s">
        <v>280</v>
      </c>
      <c r="H202" s="15" t="s">
        <v>280</v>
      </c>
      <c r="I202" s="16"/>
      <c r="J202" s="16" t="e">
        <f t="shared" si="1"/>
        <v>#DIV/0!</v>
      </c>
      <c r="K202" s="20">
        <v>-4.8500000000000001E-3</v>
      </c>
    </row>
    <row r="203" spans="1:11" x14ac:dyDescent="0.3">
      <c r="A203" s="8">
        <v>43998</v>
      </c>
      <c r="C203" s="1" t="s">
        <v>239</v>
      </c>
      <c r="E203" s="14">
        <v>44085</v>
      </c>
      <c r="F203" s="6"/>
      <c r="G203" s="15" t="s">
        <v>328</v>
      </c>
      <c r="H203" s="15" t="s">
        <v>328</v>
      </c>
      <c r="I203" s="16"/>
      <c r="J203" s="16" t="e">
        <f t="shared" si="1"/>
        <v>#DIV/0!</v>
      </c>
      <c r="K203" s="20">
        <v>-5.5400000000000007E-3</v>
      </c>
    </row>
    <row r="204" spans="1:11" x14ac:dyDescent="0.3">
      <c r="A204" s="8">
        <v>43998</v>
      </c>
      <c r="C204" s="1" t="s">
        <v>239</v>
      </c>
      <c r="E204" s="14">
        <v>44260</v>
      </c>
      <c r="F204" s="6"/>
      <c r="G204" s="15" t="s">
        <v>329</v>
      </c>
      <c r="H204" s="15" t="s">
        <v>329</v>
      </c>
      <c r="I204" s="16"/>
      <c r="J204" s="16" t="e">
        <f t="shared" si="1"/>
        <v>#DIV/0!</v>
      </c>
      <c r="K204" s="20">
        <v>-4.4299999999999999E-3</v>
      </c>
    </row>
    <row r="205" spans="1:11" x14ac:dyDescent="0.3">
      <c r="A205" s="8">
        <v>43998</v>
      </c>
      <c r="B205" s="1" t="s">
        <v>330</v>
      </c>
      <c r="C205" s="1" t="s">
        <v>156</v>
      </c>
      <c r="D205" s="1">
        <v>1.2E-2</v>
      </c>
      <c r="E205" s="5">
        <v>51440</v>
      </c>
      <c r="F205" s="6">
        <v>16606280000</v>
      </c>
      <c r="G205" s="7">
        <v>18024.599999999999</v>
      </c>
      <c r="H205" s="7">
        <v>18024.599999999999</v>
      </c>
      <c r="J205" s="16" t="e">
        <f t="shared" si="1"/>
        <v>#DIV/0!</v>
      </c>
      <c r="K205" s="18">
        <v>8.3867000000000004E-3</v>
      </c>
    </row>
    <row r="206" spans="1:11" x14ac:dyDescent="0.3">
      <c r="A206" s="8">
        <v>44019</v>
      </c>
      <c r="C206" s="1" t="s">
        <v>239</v>
      </c>
      <c r="E206" s="14">
        <v>44386</v>
      </c>
      <c r="F206" s="6"/>
      <c r="G206" s="15" t="s">
        <v>331</v>
      </c>
      <c r="H206" s="15" t="s">
        <v>331</v>
      </c>
      <c r="I206" s="16"/>
      <c r="J206" s="16" t="e">
        <f t="shared" si="1"/>
        <v>#DIV/0!</v>
      </c>
      <c r="K206" s="20">
        <v>-4.6300000000000004E-3</v>
      </c>
    </row>
    <row r="207" spans="1:11" x14ac:dyDescent="0.3">
      <c r="A207" s="8">
        <v>44019</v>
      </c>
      <c r="C207" s="1" t="s">
        <v>239</v>
      </c>
      <c r="E207" s="14">
        <v>44211</v>
      </c>
      <c r="F207" s="6"/>
      <c r="G207" s="15" t="s">
        <v>332</v>
      </c>
      <c r="H207" s="15" t="s">
        <v>332</v>
      </c>
      <c r="I207" s="16"/>
      <c r="J207" s="16" t="e">
        <f t="shared" si="1"/>
        <v>#DIV/0!</v>
      </c>
      <c r="K207" s="20">
        <v>-5.0600000000000003E-3</v>
      </c>
    </row>
    <row r="208" spans="1:11" x14ac:dyDescent="0.3">
      <c r="A208" s="8">
        <v>44026</v>
      </c>
      <c r="C208" s="1" t="s">
        <v>239</v>
      </c>
      <c r="E208" s="14">
        <v>44113</v>
      </c>
      <c r="F208" s="6"/>
      <c r="G208" s="15" t="s">
        <v>333</v>
      </c>
      <c r="H208" s="15" t="s">
        <v>333</v>
      </c>
      <c r="I208" s="16"/>
      <c r="J208" s="16" t="e">
        <f t="shared" si="1"/>
        <v>#DIV/0!</v>
      </c>
      <c r="K208" s="20">
        <v>-5.0099999999999997E-3</v>
      </c>
    </row>
    <row r="209" spans="1:11" x14ac:dyDescent="0.3">
      <c r="A209" s="8">
        <v>44026</v>
      </c>
      <c r="C209" s="1" t="s">
        <v>239</v>
      </c>
      <c r="E209" s="14">
        <v>44302</v>
      </c>
      <c r="F209" s="6"/>
      <c r="G209" s="15" t="s">
        <v>334</v>
      </c>
      <c r="H209" s="15" t="s">
        <v>334</v>
      </c>
      <c r="I209" s="16"/>
      <c r="J209" s="16" t="e">
        <f t="shared" si="1"/>
        <v>#DIV/0!</v>
      </c>
      <c r="K209" s="20">
        <v>-4.6600000000000001E-3</v>
      </c>
    </row>
    <row r="210" spans="1:11" x14ac:dyDescent="0.3">
      <c r="A210" s="8">
        <v>44054</v>
      </c>
      <c r="C210" s="1" t="s">
        <v>239</v>
      </c>
      <c r="E210" s="14">
        <v>44239</v>
      </c>
      <c r="F210" s="6"/>
      <c r="G210" s="15" t="s">
        <v>335</v>
      </c>
      <c r="H210" s="15" t="s">
        <v>335</v>
      </c>
      <c r="I210" s="16"/>
      <c r="J210" s="16" t="e">
        <f t="shared" si="1"/>
        <v>#DIV/0!</v>
      </c>
      <c r="K210" s="20">
        <v>-4.7999999999999996E-3</v>
      </c>
    </row>
    <row r="211" spans="1:11" x14ac:dyDescent="0.3">
      <c r="A211" s="8">
        <v>44057</v>
      </c>
      <c r="B211" s="1" t="s">
        <v>336</v>
      </c>
      <c r="C211" s="1" t="s">
        <v>337</v>
      </c>
      <c r="E211" s="5">
        <v>44421</v>
      </c>
      <c r="F211" s="6">
        <v>8059620000</v>
      </c>
      <c r="G211" s="1">
        <v>8059.62</v>
      </c>
      <c r="H211" s="7">
        <v>8059.62</v>
      </c>
      <c r="J211" s="16" t="e">
        <f t="shared" si="1"/>
        <v>#DIV/0!</v>
      </c>
      <c r="K211" s="18">
        <v>-5.3993500000000007E-3</v>
      </c>
    </row>
    <row r="212" spans="1:11" x14ac:dyDescent="0.3">
      <c r="A212" s="8">
        <v>44068</v>
      </c>
      <c r="C212" s="1" t="s">
        <v>239</v>
      </c>
      <c r="E212" s="14">
        <v>44323</v>
      </c>
      <c r="F212" s="6"/>
      <c r="G212" s="15" t="s">
        <v>338</v>
      </c>
      <c r="H212" s="15" t="s">
        <v>338</v>
      </c>
      <c r="I212" s="16"/>
      <c r="J212" s="16" t="e">
        <f t="shared" si="1"/>
        <v>#DIV/0!</v>
      </c>
      <c r="K212" s="20">
        <v>-4.5799999999999999E-3</v>
      </c>
    </row>
    <row r="213" spans="1:11" x14ac:dyDescent="0.3">
      <c r="A213" s="8">
        <v>44068</v>
      </c>
      <c r="C213" s="1" t="s">
        <v>239</v>
      </c>
      <c r="E213" s="14">
        <v>44148</v>
      </c>
      <c r="F213" s="6"/>
      <c r="G213" s="15" t="s">
        <v>339</v>
      </c>
      <c r="H213" s="15" t="s">
        <v>339</v>
      </c>
      <c r="I213" s="16"/>
      <c r="J213" s="16" t="e">
        <f t="shared" si="1"/>
        <v>#DIV/0!</v>
      </c>
      <c r="K213" s="20">
        <v>-5.1600000000000005E-3</v>
      </c>
    </row>
    <row r="214" spans="1:11" x14ac:dyDescent="0.3">
      <c r="A214" s="8">
        <v>44082</v>
      </c>
      <c r="C214" s="1" t="s">
        <v>239</v>
      </c>
      <c r="E214" s="14">
        <v>44260</v>
      </c>
      <c r="F214" s="6"/>
      <c r="G214" s="15" t="s">
        <v>340</v>
      </c>
      <c r="H214" s="15" t="s">
        <v>340</v>
      </c>
      <c r="I214" s="16"/>
      <c r="J214" s="16" t="e">
        <f t="shared" si="1"/>
        <v>#DIV/0!</v>
      </c>
      <c r="K214" s="20">
        <v>-4.6600000000000001E-3</v>
      </c>
    </row>
    <row r="215" spans="1:11" x14ac:dyDescent="0.3">
      <c r="A215" s="8">
        <v>44085</v>
      </c>
      <c r="B215" s="1" t="s">
        <v>341</v>
      </c>
      <c r="C215" s="1" t="s">
        <v>337</v>
      </c>
      <c r="E215" s="5">
        <v>44449</v>
      </c>
      <c r="F215" s="6">
        <v>7289490000</v>
      </c>
      <c r="G215" s="1">
        <v>7289.49</v>
      </c>
      <c r="H215" s="1">
        <v>7289.49</v>
      </c>
      <c r="J215" s="16" t="e">
        <f t="shared" si="1"/>
        <v>#DIV/0!</v>
      </c>
      <c r="K215" s="18">
        <v>-5.7966399999999996E-3</v>
      </c>
    </row>
    <row r="216" spans="1:11" x14ac:dyDescent="0.3">
      <c r="A216" s="8">
        <v>44089</v>
      </c>
      <c r="C216" s="1" t="s">
        <v>239</v>
      </c>
      <c r="E216" s="14">
        <v>44169</v>
      </c>
      <c r="F216" s="6"/>
      <c r="G216" s="15" t="s">
        <v>342</v>
      </c>
      <c r="H216" s="15" t="s">
        <v>342</v>
      </c>
      <c r="I216" s="16"/>
      <c r="J216" s="16" t="e">
        <f t="shared" si="1"/>
        <v>#DIV/0!</v>
      </c>
      <c r="K216" s="20">
        <v>-5.0499999999999998E-3</v>
      </c>
    </row>
    <row r="217" spans="1:11" x14ac:dyDescent="0.3">
      <c r="A217" s="8">
        <v>44089</v>
      </c>
      <c r="C217" s="1" t="s">
        <v>239</v>
      </c>
      <c r="E217" s="14">
        <v>44358</v>
      </c>
      <c r="F217" s="6"/>
      <c r="G217" s="15" t="s">
        <v>343</v>
      </c>
      <c r="H217" s="15" t="s">
        <v>343</v>
      </c>
      <c r="I217" s="16"/>
      <c r="J217" s="16" t="e">
        <f t="shared" si="1"/>
        <v>#DIV/0!</v>
      </c>
      <c r="K217" s="20">
        <v>-4.7499999999999999E-3</v>
      </c>
    </row>
    <row r="218" spans="1:11" x14ac:dyDescent="0.3">
      <c r="A218" s="8">
        <v>44099</v>
      </c>
      <c r="B218" s="1" t="s">
        <v>344</v>
      </c>
      <c r="C218" s="1" t="s">
        <v>232</v>
      </c>
      <c r="D218" s="1">
        <v>0</v>
      </c>
      <c r="E218" s="5">
        <v>45046</v>
      </c>
      <c r="F218" s="6">
        <v>0</v>
      </c>
      <c r="G218" s="1">
        <v>0</v>
      </c>
      <c r="H218" s="1">
        <v>0</v>
      </c>
      <c r="J218" s="16"/>
      <c r="K218" s="18"/>
    </row>
    <row r="219" spans="1:11" x14ac:dyDescent="0.3">
      <c r="A219" s="8">
        <v>44099</v>
      </c>
      <c r="B219" s="1" t="s">
        <v>345</v>
      </c>
      <c r="C219" s="1" t="s">
        <v>232</v>
      </c>
      <c r="D219" s="1">
        <v>0</v>
      </c>
      <c r="E219" s="5">
        <v>46598</v>
      </c>
      <c r="F219" s="6">
        <v>0</v>
      </c>
      <c r="G219" s="1">
        <v>0</v>
      </c>
      <c r="H219" s="1">
        <v>0</v>
      </c>
      <c r="J219" s="16"/>
      <c r="K219" s="18"/>
    </row>
    <row r="220" spans="1:11" x14ac:dyDescent="0.3">
      <c r="A220" s="8">
        <v>44099</v>
      </c>
      <c r="B220" s="1" t="s">
        <v>346</v>
      </c>
      <c r="C220" s="1" t="s">
        <v>232</v>
      </c>
      <c r="D220" s="1">
        <v>0</v>
      </c>
      <c r="E220" s="5">
        <v>47603</v>
      </c>
      <c r="F220" s="6">
        <v>0</v>
      </c>
      <c r="G220" s="1">
        <v>0</v>
      </c>
      <c r="H220" s="1">
        <v>0</v>
      </c>
      <c r="J220" s="16"/>
      <c r="K220" s="18"/>
    </row>
    <row r="221" spans="1:11" x14ac:dyDescent="0.3">
      <c r="A221" s="8">
        <v>44110</v>
      </c>
      <c r="C221" s="1" t="s">
        <v>239</v>
      </c>
      <c r="E221" s="14">
        <v>44302</v>
      </c>
      <c r="F221" s="6"/>
      <c r="G221" s="15" t="s">
        <v>347</v>
      </c>
      <c r="H221" s="15" t="s">
        <v>347</v>
      </c>
      <c r="I221" s="16"/>
      <c r="J221" s="16" t="e">
        <f t="shared" si="1"/>
        <v>#DIV/0!</v>
      </c>
      <c r="K221" s="20">
        <v>-5.11E-3</v>
      </c>
    </row>
    <row r="222" spans="1:11" x14ac:dyDescent="0.3">
      <c r="A222" s="8">
        <v>44113</v>
      </c>
      <c r="B222" s="1" t="s">
        <v>348</v>
      </c>
      <c r="C222" s="1" t="s">
        <v>337</v>
      </c>
      <c r="E222" s="5">
        <v>44477</v>
      </c>
      <c r="F222" s="6">
        <v>6280080000</v>
      </c>
      <c r="G222" s="1">
        <v>6280.08</v>
      </c>
      <c r="H222" s="1">
        <v>6280.08</v>
      </c>
      <c r="J222" s="16" t="e">
        <f t="shared" si="1"/>
        <v>#DIV/0!</v>
      </c>
      <c r="K222" s="18">
        <v>-5.7877900000000001E-3</v>
      </c>
    </row>
    <row r="223" spans="1:11" x14ac:dyDescent="0.3">
      <c r="A223" s="8">
        <v>44117</v>
      </c>
      <c r="C223" s="1" t="s">
        <v>239</v>
      </c>
      <c r="E223" s="14">
        <v>44386</v>
      </c>
      <c r="F223" s="6"/>
      <c r="G223" s="15" t="s">
        <v>349</v>
      </c>
      <c r="H223" s="15" t="s">
        <v>349</v>
      </c>
      <c r="I223" s="16"/>
      <c r="J223" s="16" t="e">
        <f t="shared" si="1"/>
        <v>#DIV/0!</v>
      </c>
      <c r="K223" s="20">
        <v>-5.8899999999999994E-3</v>
      </c>
    </row>
    <row r="224" spans="1:11" x14ac:dyDescent="0.3">
      <c r="A224" s="8">
        <v>44117</v>
      </c>
      <c r="C224" s="1" t="s">
        <v>239</v>
      </c>
      <c r="E224" s="14">
        <v>44211</v>
      </c>
      <c r="F224" s="6"/>
      <c r="G224" s="15" t="s">
        <v>350</v>
      </c>
      <c r="H224" s="15" t="s">
        <v>350</v>
      </c>
      <c r="I224" s="16"/>
      <c r="J224" s="16" t="e">
        <f t="shared" si="1"/>
        <v>#DIV/0!</v>
      </c>
      <c r="K224" s="20">
        <v>-6.7600000000000004E-3</v>
      </c>
    </row>
    <row r="225" spans="1:11" x14ac:dyDescent="0.3">
      <c r="A225" s="8">
        <v>44124</v>
      </c>
      <c r="B225" s="1" t="s">
        <v>351</v>
      </c>
      <c r="C225" s="1" t="s">
        <v>197</v>
      </c>
      <c r="D225" s="1">
        <v>0</v>
      </c>
      <c r="E225" s="5">
        <v>46053</v>
      </c>
      <c r="F225" s="6">
        <v>17008680000</v>
      </c>
      <c r="G225" s="1">
        <v>21299.8</v>
      </c>
      <c r="H225" s="1">
        <v>21299.8</v>
      </c>
      <c r="J225" s="16" t="e">
        <f t="shared" si="1"/>
        <v>#DIV/0!</v>
      </c>
      <c r="K225" s="18">
        <v>-4.0907199999999999E-3</v>
      </c>
    </row>
    <row r="226" spans="1:11" x14ac:dyDescent="0.3">
      <c r="A226" s="8">
        <v>44141</v>
      </c>
      <c r="B226" s="1" t="s">
        <v>352</v>
      </c>
      <c r="C226" s="1" t="s">
        <v>232</v>
      </c>
      <c r="D226" s="1">
        <v>0</v>
      </c>
      <c r="E226" s="5">
        <v>47786</v>
      </c>
      <c r="F226" s="6">
        <v>0</v>
      </c>
      <c r="G226" s="1">
        <v>0</v>
      </c>
      <c r="H226" s="1">
        <v>0</v>
      </c>
      <c r="J226" s="16" t="e">
        <f t="shared" si="1"/>
        <v>#DIV/0!</v>
      </c>
      <c r="K226" s="18">
        <v>1.3102299999999999E-3</v>
      </c>
    </row>
    <row r="227" spans="1:11" x14ac:dyDescent="0.3">
      <c r="A227" s="8">
        <v>44141</v>
      </c>
      <c r="B227" s="1" t="s">
        <v>353</v>
      </c>
      <c r="C227" s="1" t="s">
        <v>232</v>
      </c>
      <c r="D227" s="1">
        <v>0</v>
      </c>
      <c r="E227" s="5">
        <v>51439</v>
      </c>
      <c r="F227" s="6">
        <v>0</v>
      </c>
      <c r="G227" s="1">
        <v>0</v>
      </c>
      <c r="H227" s="1">
        <v>0</v>
      </c>
      <c r="J227" s="16" t="e">
        <f t="shared" si="1"/>
        <v>#DIV/0!</v>
      </c>
      <c r="K227" s="18">
        <v>9.0054699999999998E-3</v>
      </c>
    </row>
    <row r="228" spans="1:11" x14ac:dyDescent="0.3">
      <c r="A228" s="8">
        <v>44141</v>
      </c>
      <c r="B228" s="1" t="s">
        <v>354</v>
      </c>
      <c r="C228" s="1" t="s">
        <v>232</v>
      </c>
      <c r="D228" s="1">
        <v>0</v>
      </c>
      <c r="E228" s="5">
        <v>55091</v>
      </c>
      <c r="F228" s="6">
        <v>27500000</v>
      </c>
      <c r="G228" s="1">
        <v>27.5</v>
      </c>
      <c r="H228" s="1">
        <v>27.5</v>
      </c>
      <c r="J228" s="16" t="e">
        <f t="shared" si="1"/>
        <v>#DIV/0!</v>
      </c>
      <c r="K228" s="18">
        <v>9.9999999999999994E-12</v>
      </c>
    </row>
    <row r="229" spans="1:11" x14ac:dyDescent="0.3">
      <c r="A229" s="8">
        <v>44145</v>
      </c>
      <c r="C229" s="1" t="s">
        <v>239</v>
      </c>
      <c r="E229" s="14">
        <v>44323</v>
      </c>
      <c r="F229" s="6"/>
      <c r="G229" s="15" t="s">
        <v>355</v>
      </c>
      <c r="H229" s="15" t="s">
        <v>355</v>
      </c>
      <c r="I229" s="16"/>
      <c r="J229" s="16" t="e">
        <f t="shared" si="1"/>
        <v>#DIV/0!</v>
      </c>
      <c r="K229" s="20">
        <v>-5.6299999999999996E-3</v>
      </c>
    </row>
    <row r="230" spans="1:11" x14ac:dyDescent="0.3">
      <c r="A230" s="8">
        <v>44148</v>
      </c>
      <c r="B230" s="1" t="s">
        <v>356</v>
      </c>
      <c r="C230" s="1" t="s">
        <v>337</v>
      </c>
      <c r="E230" s="5">
        <v>44512</v>
      </c>
      <c r="F230" s="6">
        <v>5342150000</v>
      </c>
      <c r="G230" s="1">
        <v>5342.15</v>
      </c>
      <c r="H230" s="1">
        <v>5342.15</v>
      </c>
      <c r="J230" s="16" t="e">
        <f t="shared" si="1"/>
        <v>#DIV/0!</v>
      </c>
      <c r="K230" s="18">
        <v>-5.8451299999999996E-3</v>
      </c>
    </row>
    <row r="231" spans="1:11" x14ac:dyDescent="0.3">
      <c r="A231" s="8">
        <v>44152</v>
      </c>
      <c r="C231" s="1" t="s">
        <v>239</v>
      </c>
      <c r="E231" s="14">
        <v>44239</v>
      </c>
      <c r="F231" s="6"/>
      <c r="G231" s="15" t="s">
        <v>350</v>
      </c>
      <c r="H231" s="15" t="s">
        <v>350</v>
      </c>
      <c r="I231" s="16"/>
      <c r="J231" s="16" t="e">
        <f t="shared" si="1"/>
        <v>#DIV/0!</v>
      </c>
      <c r="K231" s="20">
        <v>-6.1999999999999998E-3</v>
      </c>
    </row>
    <row r="232" spans="1:11" x14ac:dyDescent="0.3">
      <c r="A232" s="8">
        <v>44166</v>
      </c>
      <c r="C232" s="1" t="s">
        <v>239</v>
      </c>
      <c r="E232" s="14">
        <v>44358</v>
      </c>
      <c r="F232" s="6"/>
      <c r="G232" s="15" t="s">
        <v>357</v>
      </c>
      <c r="H232" s="15" t="s">
        <v>357</v>
      </c>
      <c r="I232" s="16"/>
      <c r="J232" s="16" t="e">
        <f t="shared" si="1"/>
        <v>#DIV/0!</v>
      </c>
      <c r="K232" s="20">
        <v>-6.0999999999999995E-3</v>
      </c>
    </row>
    <row r="233" spans="1:11" x14ac:dyDescent="0.3">
      <c r="A233" s="8">
        <v>44169</v>
      </c>
      <c r="B233" s="1" t="s">
        <v>358</v>
      </c>
      <c r="C233" s="1" t="s">
        <v>337</v>
      </c>
      <c r="E233" s="5">
        <v>44540</v>
      </c>
      <c r="F233" s="6">
        <v>5047900000</v>
      </c>
      <c r="G233" s="1">
        <v>5047.8999999999996</v>
      </c>
      <c r="H233" s="1">
        <v>5047.8999999999996</v>
      </c>
      <c r="J233" s="16" t="e">
        <f t="shared" si="1"/>
        <v>#DIV/0!</v>
      </c>
      <c r="K233" s="18">
        <v>-5.8555999999999999E-3</v>
      </c>
    </row>
    <row r="234" spans="1:11" x14ac:dyDescent="0.3">
      <c r="A234" s="8">
        <v>44180</v>
      </c>
      <c r="C234" s="1" t="s">
        <v>239</v>
      </c>
      <c r="E234" s="14">
        <v>44260</v>
      </c>
      <c r="F234" s="6"/>
      <c r="G234" s="15" t="s">
        <v>359</v>
      </c>
      <c r="H234" s="15" t="s">
        <v>359</v>
      </c>
      <c r="I234" s="16"/>
      <c r="J234" s="16" t="e">
        <f t="shared" si="1"/>
        <v>#DIV/0!</v>
      </c>
      <c r="K234" s="20">
        <v>-8.5000000000000006E-3</v>
      </c>
    </row>
    <row r="235" spans="1:11" x14ac:dyDescent="0.3">
      <c r="A235" s="8">
        <v>44532</v>
      </c>
      <c r="C235" s="16" t="s">
        <v>360</v>
      </c>
      <c r="D235" s="1">
        <v>7.0000000000000001E-3</v>
      </c>
      <c r="E235" s="14">
        <v>48913</v>
      </c>
      <c r="F235" s="6"/>
      <c r="G235" s="15">
        <f>475+510+415+547+509+623+492.3+486</f>
        <v>4057.3</v>
      </c>
      <c r="H235" s="15">
        <f>G235</f>
        <v>4057.3</v>
      </c>
      <c r="I235" s="16"/>
      <c r="J235" s="16"/>
      <c r="K235" s="20"/>
    </row>
    <row r="236" spans="1:11" x14ac:dyDescent="0.3">
      <c r="A236" s="8">
        <v>44504</v>
      </c>
      <c r="C236" s="16" t="s">
        <v>360</v>
      </c>
      <c r="D236" s="1">
        <v>0.01</v>
      </c>
      <c r="E236" s="14">
        <v>47817</v>
      </c>
      <c r="F236" s="6"/>
      <c r="G236" s="15">
        <f>700+420+731</f>
        <v>1851</v>
      </c>
      <c r="H236" s="15">
        <f>G236</f>
        <v>1851</v>
      </c>
      <c r="I236" s="16"/>
      <c r="J236" s="16"/>
      <c r="K236" s="20"/>
    </row>
    <row r="237" spans="1:11" x14ac:dyDescent="0.3">
      <c r="A237" s="8">
        <v>44350</v>
      </c>
      <c r="C237" s="16"/>
      <c r="D237" s="1">
        <v>6.4999999999999997E-3</v>
      </c>
      <c r="E237" s="14">
        <v>46721</v>
      </c>
      <c r="F237" s="6"/>
      <c r="G237" s="15">
        <f>510.5</f>
        <v>510.5</v>
      </c>
      <c r="H237" s="15">
        <f>G237</f>
        <v>510.5</v>
      </c>
      <c r="I237" s="16"/>
      <c r="J237" s="16"/>
      <c r="K237" s="20"/>
    </row>
    <row r="238" spans="1:11" x14ac:dyDescent="0.3">
      <c r="A238" s="8">
        <v>44208</v>
      </c>
      <c r="C238" s="1" t="s">
        <v>239</v>
      </c>
      <c r="E238" s="14">
        <v>44386</v>
      </c>
      <c r="F238" s="6"/>
      <c r="G238" s="15" t="s">
        <v>279</v>
      </c>
      <c r="H238" s="15" t="s">
        <v>279</v>
      </c>
      <c r="I238" s="16"/>
      <c r="J238" s="16" t="e">
        <f t="shared" si="1"/>
        <v>#DIV/0!</v>
      </c>
      <c r="K238" s="20">
        <v>-5.79E-3</v>
      </c>
    </row>
    <row r="239" spans="1:11" x14ac:dyDescent="0.3">
      <c r="A239" s="8">
        <v>44208</v>
      </c>
      <c r="B239" s="1" t="s">
        <v>361</v>
      </c>
      <c r="C239" s="1" t="s">
        <v>197</v>
      </c>
      <c r="D239" s="1">
        <v>0</v>
      </c>
      <c r="E239" s="5">
        <v>45443</v>
      </c>
      <c r="F239" s="6">
        <v>15556330000</v>
      </c>
      <c r="G239" s="1">
        <v>19477.400000000001</v>
      </c>
      <c r="H239" s="1">
        <v>19477.400000000001</v>
      </c>
      <c r="J239" s="16" t="e">
        <f t="shared" si="1"/>
        <v>#DIV/0!</v>
      </c>
      <c r="K239" s="18">
        <v>-5.24641E-3</v>
      </c>
    </row>
    <row r="240" spans="1:11" x14ac:dyDescent="0.3">
      <c r="A240" s="8">
        <v>44211</v>
      </c>
      <c r="B240" s="1" t="s">
        <v>362</v>
      </c>
      <c r="C240" s="1" t="s">
        <v>337</v>
      </c>
      <c r="E240" s="5">
        <v>44575</v>
      </c>
      <c r="F240" s="6">
        <v>7976860000</v>
      </c>
      <c r="G240" s="1">
        <v>7976.86</v>
      </c>
      <c r="H240" s="1">
        <v>7976.86</v>
      </c>
      <c r="J240" s="16" t="e">
        <f t="shared" si="1"/>
        <v>#DIV/0!</v>
      </c>
      <c r="K240" s="18">
        <v>-5.7848999999999991E-3</v>
      </c>
    </row>
    <row r="241" spans="1:11" x14ac:dyDescent="0.3">
      <c r="A241" s="8">
        <v>44215</v>
      </c>
      <c r="C241" s="1" t="s">
        <v>239</v>
      </c>
      <c r="E241" s="14">
        <v>44302</v>
      </c>
      <c r="F241" s="6"/>
      <c r="G241" s="15" t="s">
        <v>363</v>
      </c>
      <c r="H241" s="15" t="s">
        <v>363</v>
      </c>
      <c r="I241" s="16"/>
      <c r="J241" s="16" t="e">
        <f t="shared" si="1"/>
        <v>#DIV/0!</v>
      </c>
      <c r="K241" s="20">
        <v>-5.7999999999999996E-3</v>
      </c>
    </row>
    <row r="242" spans="1:11" x14ac:dyDescent="0.3">
      <c r="A242" s="8">
        <v>44216</v>
      </c>
      <c r="B242" s="1" t="s">
        <v>364</v>
      </c>
      <c r="C242" s="1" t="s">
        <v>156</v>
      </c>
      <c r="D242" s="1">
        <v>1E-3</v>
      </c>
      <c r="E242" s="5">
        <v>47968</v>
      </c>
      <c r="F242" s="6">
        <v>21969920000</v>
      </c>
      <c r="G242" s="1">
        <v>21969.919999999998</v>
      </c>
      <c r="H242" s="1">
        <v>21969.919999999998</v>
      </c>
      <c r="J242" s="16" t="e">
        <f t="shared" si="1"/>
        <v>#DIV/0!</v>
      </c>
      <c r="K242" s="18">
        <v>1.6622999999999998E-3</v>
      </c>
    </row>
    <row r="243" spans="1:11" x14ac:dyDescent="0.3">
      <c r="A243" s="8">
        <v>44239</v>
      </c>
      <c r="B243" s="1" t="s">
        <v>365</v>
      </c>
      <c r="C243" s="1" t="s">
        <v>337</v>
      </c>
      <c r="D243" s="1">
        <v>0</v>
      </c>
      <c r="E243" s="5">
        <v>44603</v>
      </c>
      <c r="F243" s="6">
        <v>6677320000</v>
      </c>
      <c r="G243" s="1">
        <v>6677.32</v>
      </c>
      <c r="H243" s="1">
        <v>6677.32</v>
      </c>
      <c r="J243" s="16" t="e">
        <f t="shared" si="1"/>
        <v>#DIV/0!</v>
      </c>
      <c r="K243" s="18">
        <v>-5.8931900000000004E-3</v>
      </c>
    </row>
    <row r="244" spans="1:11" x14ac:dyDescent="0.3">
      <c r="A244" s="8">
        <v>44243</v>
      </c>
      <c r="C244" s="1" t="s">
        <v>239</v>
      </c>
      <c r="E244" s="14">
        <v>44323</v>
      </c>
      <c r="F244" s="6"/>
      <c r="G244" s="15" t="s">
        <v>283</v>
      </c>
      <c r="H244" s="15" t="s">
        <v>283</v>
      </c>
      <c r="I244" s="16"/>
      <c r="J244" s="16" t="e">
        <f t="shared" si="1"/>
        <v>#DIV/0!</v>
      </c>
      <c r="K244" s="20">
        <v>-5.5800000000000008E-3</v>
      </c>
    </row>
    <row r="245" spans="1:11" x14ac:dyDescent="0.3">
      <c r="A245" s="8">
        <v>44243</v>
      </c>
      <c r="B245" s="1" t="s">
        <v>366</v>
      </c>
      <c r="C245" s="1" t="s">
        <v>156</v>
      </c>
      <c r="D245" s="1">
        <v>1.4499999999999999E-2</v>
      </c>
      <c r="E245" s="5">
        <v>62762</v>
      </c>
      <c r="F245" s="6">
        <v>5000000000</v>
      </c>
      <c r="G245" s="1">
        <v>5000</v>
      </c>
      <c r="H245" s="1">
        <v>5000</v>
      </c>
      <c r="J245" s="16" t="e">
        <f t="shared" ref="J245:J258" si="2">((D245*100+100/L245)/K245)*(1/(1+1/(L245*K245)))</f>
        <v>#DIV/0!</v>
      </c>
      <c r="K245" s="18">
        <v>1.5810150000000002E-2</v>
      </c>
    </row>
    <row r="246" spans="1:11" x14ac:dyDescent="0.3">
      <c r="A246" s="8">
        <v>44260</v>
      </c>
      <c r="B246" s="1" t="s">
        <v>367</v>
      </c>
      <c r="C246" s="1" t="s">
        <v>337</v>
      </c>
      <c r="E246" s="5">
        <v>44624</v>
      </c>
      <c r="F246" s="6">
        <v>7498600000</v>
      </c>
      <c r="G246" s="1">
        <v>7498.6</v>
      </c>
      <c r="H246" s="1">
        <v>8951.2999999999993</v>
      </c>
      <c r="J246" s="16" t="e">
        <f t="shared" si="2"/>
        <v>#DIV/0!</v>
      </c>
      <c r="K246" s="18">
        <v>-5.8660199999999996E-3</v>
      </c>
    </row>
    <row r="247" spans="1:11" x14ac:dyDescent="0.3">
      <c r="A247" s="8">
        <v>44264</v>
      </c>
      <c r="C247" s="1" t="s">
        <v>239</v>
      </c>
      <c r="E247" s="14">
        <v>44358</v>
      </c>
      <c r="F247" s="6"/>
      <c r="G247" s="15" t="s">
        <v>368</v>
      </c>
      <c r="H247" s="15" t="s">
        <v>368</v>
      </c>
      <c r="I247" s="16"/>
      <c r="J247" s="16" t="e">
        <f t="shared" si="2"/>
        <v>#DIV/0!</v>
      </c>
      <c r="K247" s="20">
        <v>-5.5700000000000003E-3</v>
      </c>
    </row>
    <row r="248" spans="1:11" x14ac:dyDescent="0.3">
      <c r="A248" s="8">
        <v>44265</v>
      </c>
      <c r="B248" s="1" t="s">
        <v>369</v>
      </c>
      <c r="C248" s="1" t="s">
        <v>232</v>
      </c>
      <c r="D248" s="1">
        <v>0</v>
      </c>
      <c r="E248" s="5">
        <v>46053</v>
      </c>
      <c r="F248" s="6">
        <v>0</v>
      </c>
      <c r="G248" s="1">
        <v>0</v>
      </c>
      <c r="H248" s="1">
        <v>0</v>
      </c>
      <c r="J248" s="16" t="e">
        <f t="shared" si="2"/>
        <v>#DIV/0!</v>
      </c>
      <c r="K248" s="18">
        <v>-3.9971800000000004E-3</v>
      </c>
    </row>
    <row r="249" spans="1:11" x14ac:dyDescent="0.3">
      <c r="A249" s="8">
        <v>44278</v>
      </c>
      <c r="B249" s="1" t="s">
        <v>370</v>
      </c>
      <c r="C249" s="1" t="s">
        <v>197</v>
      </c>
      <c r="D249" s="1">
        <v>0</v>
      </c>
      <c r="E249" s="5">
        <v>46783</v>
      </c>
      <c r="F249" s="6">
        <v>11896630000</v>
      </c>
      <c r="G249" s="1">
        <v>11896.63</v>
      </c>
      <c r="H249" s="1">
        <v>18944.099999999999</v>
      </c>
      <c r="J249" s="16" t="e">
        <f t="shared" si="2"/>
        <v>#DIV/0!</v>
      </c>
      <c r="K249" s="18">
        <v>-1.8270700000000001E-3</v>
      </c>
    </row>
    <row r="250" spans="1:11" x14ac:dyDescent="0.3">
      <c r="A250" s="8">
        <v>44292</v>
      </c>
      <c r="B250" s="1" t="s">
        <v>371</v>
      </c>
      <c r="C250" s="1" t="s">
        <v>232</v>
      </c>
      <c r="D250" s="1">
        <v>0</v>
      </c>
      <c r="E250" s="5">
        <v>45688</v>
      </c>
      <c r="F250" s="6">
        <v>0</v>
      </c>
      <c r="G250" s="1">
        <v>0</v>
      </c>
      <c r="H250" s="1">
        <v>0</v>
      </c>
      <c r="J250" s="16" t="e">
        <f t="shared" si="2"/>
        <v>#DIV/0!</v>
      </c>
      <c r="K250" s="18">
        <v>-4.7057399999999999E-3</v>
      </c>
    </row>
    <row r="251" spans="1:11" x14ac:dyDescent="0.3">
      <c r="A251" s="8">
        <v>44302</v>
      </c>
      <c r="B251" s="1" t="s">
        <v>372</v>
      </c>
      <c r="C251" s="1" t="s">
        <v>337</v>
      </c>
      <c r="E251" s="5">
        <v>44659</v>
      </c>
      <c r="F251" s="6">
        <v>7238550000</v>
      </c>
      <c r="G251" s="1">
        <v>7238.55</v>
      </c>
      <c r="H251" s="1">
        <v>8693.7999999999993</v>
      </c>
      <c r="J251" s="16" t="e">
        <f t="shared" si="2"/>
        <v>#DIV/0!</v>
      </c>
      <c r="K251" s="18">
        <v>-5.9174400000000004E-3</v>
      </c>
    </row>
    <row r="252" spans="1:11" x14ac:dyDescent="0.3">
      <c r="A252" s="8">
        <v>44306</v>
      </c>
      <c r="C252" s="1" t="s">
        <v>239</v>
      </c>
      <c r="E252" s="14">
        <v>44386</v>
      </c>
      <c r="F252" s="6"/>
      <c r="G252" s="15" t="s">
        <v>373</v>
      </c>
      <c r="H252" s="15" t="s">
        <v>373</v>
      </c>
      <c r="I252" s="16"/>
      <c r="J252" s="16" t="e">
        <f t="shared" si="2"/>
        <v>#DIV/0!</v>
      </c>
      <c r="K252" s="20">
        <v>-5.9099999999999995E-3</v>
      </c>
    </row>
    <row r="253" spans="1:11" x14ac:dyDescent="0.3">
      <c r="A253" s="8">
        <v>44306</v>
      </c>
      <c r="B253" s="1" t="s">
        <v>374</v>
      </c>
      <c r="C253" s="1" t="s">
        <v>156</v>
      </c>
      <c r="D253" s="1">
        <v>8.5000000000000006E-3</v>
      </c>
      <c r="E253" s="5">
        <v>50251</v>
      </c>
      <c r="F253" s="6">
        <v>7599180000</v>
      </c>
      <c r="G253" s="1">
        <v>11442.8</v>
      </c>
      <c r="H253" s="1">
        <v>11442.8</v>
      </c>
      <c r="J253" s="16" t="e">
        <f t="shared" si="2"/>
        <v>#DIV/0!</v>
      </c>
      <c r="K253" s="18">
        <v>6.9972199999999993E-3</v>
      </c>
    </row>
    <row r="254" spans="1:11" x14ac:dyDescent="0.3">
      <c r="A254" s="8">
        <v>44323</v>
      </c>
      <c r="B254" s="1" t="s">
        <v>375</v>
      </c>
      <c r="C254" s="1" t="s">
        <v>337</v>
      </c>
      <c r="E254" s="5">
        <v>44687</v>
      </c>
      <c r="F254" s="6">
        <v>6015970000</v>
      </c>
      <c r="G254" s="1">
        <v>6015.97</v>
      </c>
      <c r="H254" s="1">
        <v>8261.6</v>
      </c>
      <c r="J254" s="16" t="e">
        <f t="shared" si="2"/>
        <v>#DIV/0!</v>
      </c>
      <c r="K254" s="18">
        <v>-5.8859200000000002E-3</v>
      </c>
    </row>
    <row r="255" spans="1:11" x14ac:dyDescent="0.3">
      <c r="A255" s="8">
        <v>44358</v>
      </c>
      <c r="B255" s="1" t="s">
        <v>376</v>
      </c>
      <c r="C255" s="1" t="s">
        <v>337</v>
      </c>
      <c r="E255" s="5">
        <v>44722</v>
      </c>
      <c r="F255" s="6">
        <v>5244040000</v>
      </c>
      <c r="G255" s="1">
        <v>5244.04</v>
      </c>
      <c r="H255" s="1">
        <v>7489.4</v>
      </c>
      <c r="J255" s="16" t="e">
        <f t="shared" si="2"/>
        <v>#DIV/0!</v>
      </c>
      <c r="K255" s="18">
        <v>-5.8770000000000003E-3</v>
      </c>
    </row>
    <row r="256" spans="1:11" x14ac:dyDescent="0.3">
      <c r="A256" s="8">
        <v>44376</v>
      </c>
      <c r="B256" s="1" t="s">
        <v>377</v>
      </c>
      <c r="C256" s="1" t="s">
        <v>156</v>
      </c>
      <c r="D256" s="1">
        <v>5.0000000000000001E-3</v>
      </c>
      <c r="E256" s="5">
        <v>48152</v>
      </c>
      <c r="F256" s="6">
        <v>21766100000</v>
      </c>
      <c r="G256" s="1">
        <v>21766.1</v>
      </c>
      <c r="H256" s="1">
        <v>21766.1</v>
      </c>
      <c r="J256" s="16" t="e">
        <f t="shared" si="2"/>
        <v>#DIV/0!</v>
      </c>
      <c r="K256" s="18">
        <v>2.34586E-3</v>
      </c>
    </row>
    <row r="257" spans="1:11" x14ac:dyDescent="0.3">
      <c r="A257" s="8">
        <v>44380</v>
      </c>
      <c r="B257" s="1" t="s">
        <v>378</v>
      </c>
      <c r="C257" s="1" t="s">
        <v>232</v>
      </c>
      <c r="D257" s="1">
        <v>0</v>
      </c>
      <c r="E257" s="5">
        <v>45443</v>
      </c>
      <c r="F257" s="6">
        <v>0</v>
      </c>
      <c r="I257" s="1">
        <v>0</v>
      </c>
      <c r="J257" s="16" t="e">
        <f t="shared" si="2"/>
        <v>#DIV/0!</v>
      </c>
      <c r="K257" s="18">
        <v>-4.2432199999999998E-3</v>
      </c>
    </row>
    <row r="258" spans="1:11" x14ac:dyDescent="0.3">
      <c r="A258" s="8">
        <v>44380</v>
      </c>
      <c r="B258" s="1" t="s">
        <v>379</v>
      </c>
      <c r="C258" s="1" t="s">
        <v>232</v>
      </c>
      <c r="D258" s="1">
        <v>0</v>
      </c>
      <c r="E258" s="5">
        <v>47968</v>
      </c>
      <c r="F258" s="6">
        <v>0</v>
      </c>
      <c r="I258" s="1">
        <v>0</v>
      </c>
      <c r="J258" s="16" t="e">
        <f t="shared" si="2"/>
        <v>#DIV/0!</v>
      </c>
      <c r="K258" s="18">
        <v>2.6623000000000003E-3</v>
      </c>
    </row>
    <row r="259" spans="1:11" x14ac:dyDescent="0.3">
      <c r="A259" s="8">
        <v>44386</v>
      </c>
      <c r="E259" s="5">
        <v>44576</v>
      </c>
      <c r="F259" s="6"/>
      <c r="G259" s="1">
        <v>1121</v>
      </c>
      <c r="H259" s="1">
        <v>1121</v>
      </c>
      <c r="J259" s="16">
        <v>100.309</v>
      </c>
      <c r="K259" s="18">
        <v>-5.7499999999999999E-3</v>
      </c>
    </row>
    <row r="260" spans="1:11" x14ac:dyDescent="0.3">
      <c r="A260" s="8">
        <v>44386</v>
      </c>
      <c r="B260" s="1" t="s">
        <v>380</v>
      </c>
      <c r="C260" s="1" t="s">
        <v>337</v>
      </c>
      <c r="E260" s="5">
        <v>44750</v>
      </c>
      <c r="F260" s="6">
        <v>4328010000</v>
      </c>
      <c r="G260" s="1">
        <v>7088.9</v>
      </c>
      <c r="H260" s="1">
        <v>7088.9</v>
      </c>
      <c r="I260" s="1">
        <v>7088.9</v>
      </c>
      <c r="J260" s="16">
        <v>100.54300000000001</v>
      </c>
      <c r="K260" s="18">
        <v>-5.3400000000000001E-3</v>
      </c>
    </row>
    <row r="261" spans="1:11" x14ac:dyDescent="0.3">
      <c r="A261" s="8">
        <v>44393</v>
      </c>
      <c r="E261" s="5">
        <v>44659</v>
      </c>
      <c r="F261" s="6"/>
      <c r="G261" s="1">
        <v>1400</v>
      </c>
      <c r="H261" s="1">
        <v>1400</v>
      </c>
      <c r="J261" s="16">
        <v>100.41200000000001</v>
      </c>
      <c r="K261" s="18">
        <v>-5.5500000000000002E-3</v>
      </c>
    </row>
    <row r="262" spans="1:11" x14ac:dyDescent="0.3">
      <c r="A262" s="8">
        <v>44421</v>
      </c>
      <c r="E262" s="5">
        <v>44603</v>
      </c>
      <c r="F262" s="6"/>
      <c r="G262" s="1">
        <v>884</v>
      </c>
      <c r="H262" s="1">
        <v>884</v>
      </c>
      <c r="J262" s="16">
        <v>100.30200000000001</v>
      </c>
      <c r="K262" s="18">
        <v>-5.9500000000000004E-3</v>
      </c>
    </row>
    <row r="263" spans="1:11" x14ac:dyDescent="0.3">
      <c r="A263" s="8">
        <v>44421</v>
      </c>
      <c r="B263" s="1" t="s">
        <v>381</v>
      </c>
      <c r="C263" s="1" t="s">
        <v>239</v>
      </c>
      <c r="E263" s="5">
        <v>44785</v>
      </c>
      <c r="F263" s="6"/>
      <c r="G263" s="1">
        <v>7205</v>
      </c>
      <c r="H263" s="1">
        <v>7205</v>
      </c>
      <c r="J263" s="16">
        <v>100.57599999999999</v>
      </c>
      <c r="K263" s="18">
        <v>-5.6600000000000001E-3</v>
      </c>
    </row>
    <row r="264" spans="1:11" x14ac:dyDescent="0.3">
      <c r="A264" s="8">
        <v>44428</v>
      </c>
      <c r="E264" s="5">
        <v>44687</v>
      </c>
      <c r="F264" s="6"/>
      <c r="G264" s="1">
        <v>1265</v>
      </c>
      <c r="H264" s="1">
        <v>1265</v>
      </c>
      <c r="J264" s="16">
        <v>100.42100000000001</v>
      </c>
      <c r="K264" s="18">
        <v>-5.8199999999999997E-3</v>
      </c>
    </row>
    <row r="265" spans="1:11" x14ac:dyDescent="0.3">
      <c r="A265" s="8">
        <v>44449</v>
      </c>
      <c r="B265" s="1" t="s">
        <v>382</v>
      </c>
      <c r="C265" s="1" t="s">
        <v>239</v>
      </c>
      <c r="E265" s="5">
        <v>44813</v>
      </c>
      <c r="F265" s="6"/>
      <c r="G265" s="1">
        <v>5755.6</v>
      </c>
      <c r="H265" s="1">
        <v>5755.6</v>
      </c>
      <c r="J265" s="16">
        <v>100.57299999999999</v>
      </c>
      <c r="K265" s="18">
        <v>-5.6299999999999996E-3</v>
      </c>
    </row>
    <row r="266" spans="1:11" x14ac:dyDescent="0.3">
      <c r="A266" s="8">
        <v>44449</v>
      </c>
      <c r="E266" s="5">
        <v>44624</v>
      </c>
      <c r="F266" s="6"/>
      <c r="G266" s="1">
        <v>924</v>
      </c>
      <c r="H266" s="1">
        <v>924</v>
      </c>
      <c r="J266" s="16">
        <v>100.283</v>
      </c>
      <c r="K266" s="18">
        <v>-5.6800000000000002E-3</v>
      </c>
    </row>
    <row r="267" spans="1:11" x14ac:dyDescent="0.3">
      <c r="A267" s="8">
        <v>44453</v>
      </c>
      <c r="B267" s="16" t="s">
        <v>383</v>
      </c>
      <c r="C267" s="1" t="s">
        <v>156</v>
      </c>
      <c r="D267" s="1">
        <v>0.01</v>
      </c>
      <c r="E267" s="5">
        <v>52077</v>
      </c>
      <c r="F267" s="6">
        <v>5000000000</v>
      </c>
      <c r="G267" s="1">
        <v>5000</v>
      </c>
      <c r="H267" s="1">
        <v>5000</v>
      </c>
      <c r="J267" s="16"/>
      <c r="K267" s="18"/>
    </row>
    <row r="268" spans="1:11" x14ac:dyDescent="0.3">
      <c r="A268" s="8">
        <v>44456</v>
      </c>
      <c r="B268" s="16"/>
      <c r="E268" s="5">
        <v>44722</v>
      </c>
      <c r="F268" s="6"/>
      <c r="G268" s="1">
        <v>1445</v>
      </c>
      <c r="H268" s="1">
        <v>1445</v>
      </c>
      <c r="J268" s="16">
        <v>100.438</v>
      </c>
      <c r="K268" s="18">
        <v>-5.8199999999999997E-3</v>
      </c>
    </row>
    <row r="269" spans="1:11" x14ac:dyDescent="0.3">
      <c r="A269" s="8">
        <v>44477</v>
      </c>
      <c r="B269" s="16"/>
      <c r="E269" s="5">
        <v>44659</v>
      </c>
      <c r="F269" s="6"/>
      <c r="G269" s="1">
        <v>915</v>
      </c>
      <c r="H269" s="1">
        <v>915</v>
      </c>
      <c r="J269" s="16">
        <v>100.321</v>
      </c>
      <c r="K269" s="18">
        <v>-6.3E-3</v>
      </c>
    </row>
    <row r="270" spans="1:11" x14ac:dyDescent="0.3">
      <c r="A270" s="8">
        <v>44477</v>
      </c>
      <c r="B270" s="16" t="s">
        <v>384</v>
      </c>
      <c r="C270" s="1" t="s">
        <v>239</v>
      </c>
      <c r="E270" s="5">
        <v>44841</v>
      </c>
      <c r="F270" s="6"/>
      <c r="G270" s="1">
        <v>5952.6</v>
      </c>
      <c r="H270" s="1">
        <v>5952.6</v>
      </c>
      <c r="J270" s="16">
        <v>100.581</v>
      </c>
      <c r="K270" s="18">
        <v>-5.7099999999999998E-3</v>
      </c>
    </row>
    <row r="271" spans="1:11" x14ac:dyDescent="0.3">
      <c r="A271" s="8">
        <v>44491</v>
      </c>
      <c r="B271" s="16"/>
      <c r="C271" s="1" t="s">
        <v>239</v>
      </c>
      <c r="E271" s="5">
        <v>44575</v>
      </c>
      <c r="F271" s="6"/>
      <c r="G271" s="1">
        <v>446</v>
      </c>
      <c r="H271" s="1">
        <v>446</v>
      </c>
      <c r="J271" s="16">
        <v>100.15300000000001</v>
      </c>
      <c r="K271" s="18">
        <v>-6.6699999999999997E-3</v>
      </c>
    </row>
    <row r="272" spans="1:11" x14ac:dyDescent="0.3">
      <c r="A272" s="8">
        <v>44491</v>
      </c>
      <c r="B272" s="16"/>
      <c r="C272" s="1" t="s">
        <v>239</v>
      </c>
      <c r="E272" s="5">
        <v>44750</v>
      </c>
      <c r="F272" s="6"/>
      <c r="G272" s="1">
        <v>1480</v>
      </c>
      <c r="H272" s="1">
        <v>1480</v>
      </c>
      <c r="J272" s="16">
        <v>100.43300000000001</v>
      </c>
      <c r="K272" s="18">
        <v>-5.9899999999999997E-3</v>
      </c>
    </row>
    <row r="273" spans="1:11" x14ac:dyDescent="0.3">
      <c r="A273" s="12">
        <v>44495</v>
      </c>
      <c r="B273" s="16" t="s">
        <v>385</v>
      </c>
      <c r="C273" s="1" t="s">
        <v>156</v>
      </c>
      <c r="D273" s="1">
        <v>0</v>
      </c>
      <c r="E273" s="5">
        <v>46418</v>
      </c>
      <c r="G273" s="1">
        <v>7795.3</v>
      </c>
      <c r="H273" s="1">
        <v>7795.3</v>
      </c>
      <c r="J273" s="17"/>
      <c r="K273" s="18"/>
    </row>
    <row r="274" spans="1:11" x14ac:dyDescent="0.3">
      <c r="A274" s="12">
        <v>44512</v>
      </c>
      <c r="B274" s="16" t="s">
        <v>386</v>
      </c>
      <c r="C274" s="1" t="s">
        <v>239</v>
      </c>
      <c r="E274" s="5">
        <v>44876</v>
      </c>
      <c r="G274" s="1">
        <v>4160.7</v>
      </c>
      <c r="H274" s="1">
        <v>4160.7</v>
      </c>
      <c r="J274" s="16">
        <v>100.646</v>
      </c>
      <c r="K274" s="18">
        <v>-6.3400000000000001E-3</v>
      </c>
    </row>
    <row r="275" spans="1:11" x14ac:dyDescent="0.3">
      <c r="A275" s="12">
        <v>44513</v>
      </c>
      <c r="B275" s="16"/>
      <c r="C275" s="1" t="s">
        <v>239</v>
      </c>
      <c r="E275" s="5">
        <v>44687</v>
      </c>
      <c r="G275" s="1">
        <v>937</v>
      </c>
      <c r="H275" s="1">
        <v>937</v>
      </c>
      <c r="J275" s="16">
        <v>100.325</v>
      </c>
      <c r="K275" s="18">
        <v>-6.6600000000000001E-3</v>
      </c>
    </row>
    <row r="276" spans="1:11" x14ac:dyDescent="0.3">
      <c r="A276" s="12">
        <v>44519</v>
      </c>
      <c r="B276" s="16"/>
      <c r="C276" s="1" t="s">
        <v>239</v>
      </c>
      <c r="E276" s="5">
        <v>44785</v>
      </c>
      <c r="G276" s="1">
        <v>1393</v>
      </c>
      <c r="H276" s="1">
        <v>1393</v>
      </c>
      <c r="J276" s="16">
        <v>100.476</v>
      </c>
      <c r="K276" s="18">
        <v>-6.4099999999999999E-3</v>
      </c>
    </row>
    <row r="277" spans="1:11" x14ac:dyDescent="0.3">
      <c r="A277" s="12">
        <v>44519</v>
      </c>
      <c r="B277" s="16"/>
      <c r="C277" s="1" t="s">
        <v>239</v>
      </c>
      <c r="E277" s="5">
        <v>44603</v>
      </c>
      <c r="G277" s="1">
        <v>505</v>
      </c>
      <c r="H277" s="1">
        <v>505</v>
      </c>
      <c r="J277" s="16">
        <v>100.17700000000001</v>
      </c>
      <c r="K277" s="18">
        <v>-7.6899999999999998E-3</v>
      </c>
    </row>
    <row r="278" spans="1:11" x14ac:dyDescent="0.3">
      <c r="A278" s="12">
        <v>44540</v>
      </c>
      <c r="B278" s="16"/>
      <c r="C278" s="1" t="s">
        <v>239</v>
      </c>
      <c r="E278" s="5">
        <v>44722</v>
      </c>
      <c r="G278" s="1">
        <v>763</v>
      </c>
      <c r="H278" s="1">
        <v>763</v>
      </c>
      <c r="J278" s="16">
        <v>100.35</v>
      </c>
      <c r="K278" s="18">
        <v>6.8900000000000003E-3</v>
      </c>
    </row>
    <row r="279" spans="1:11" x14ac:dyDescent="0.3">
      <c r="A279" s="12">
        <v>44547</v>
      </c>
      <c r="B279" s="16"/>
      <c r="C279" s="1" t="s">
        <v>239</v>
      </c>
      <c r="E279" s="5">
        <v>44624</v>
      </c>
      <c r="G279" s="1">
        <v>500</v>
      </c>
      <c r="H279" s="1">
        <v>500</v>
      </c>
      <c r="J279" s="17">
        <v>100148</v>
      </c>
      <c r="K279" s="18">
        <v>-7.0400000000000003E-3</v>
      </c>
    </row>
    <row r="280" spans="1:11" x14ac:dyDescent="0.3">
      <c r="A280" s="12">
        <v>44540</v>
      </c>
      <c r="B280" s="16" t="s">
        <v>387</v>
      </c>
      <c r="C280" s="1" t="s">
        <v>239</v>
      </c>
      <c r="E280" s="5">
        <v>44904</v>
      </c>
      <c r="G280" s="1">
        <v>3775.8</v>
      </c>
      <c r="H280" s="1">
        <v>3775.8</v>
      </c>
      <c r="J280" s="16">
        <v>100.627</v>
      </c>
      <c r="K280" s="18">
        <v>-6.1599999999999997E-3</v>
      </c>
    </row>
    <row r="281" spans="1:11" x14ac:dyDescent="0.3">
      <c r="A281" s="12">
        <v>44566</v>
      </c>
      <c r="B281" s="16"/>
      <c r="C281" s="1" t="s">
        <v>388</v>
      </c>
      <c r="D281" s="1">
        <v>0</v>
      </c>
      <c r="E281" s="14">
        <v>45443</v>
      </c>
      <c r="G281" s="1">
        <v>1390</v>
      </c>
      <c r="H281" s="1">
        <v>1390</v>
      </c>
      <c r="J281" s="16"/>
      <c r="K281" s="18">
        <v>-3.9199999999999999E-3</v>
      </c>
    </row>
    <row r="282" spans="1:11" x14ac:dyDescent="0.3">
      <c r="A282" s="12">
        <v>44567</v>
      </c>
      <c r="B282" s="16"/>
      <c r="C282" s="1" t="s">
        <v>389</v>
      </c>
      <c r="D282" s="1">
        <v>0</v>
      </c>
      <c r="E282" s="5">
        <v>46783</v>
      </c>
      <c r="G282" s="1">
        <v>1700</v>
      </c>
      <c r="H282" s="1">
        <v>1700</v>
      </c>
      <c r="J282" s="16"/>
      <c r="K282" s="18">
        <v>1.2199999999999999E-3</v>
      </c>
    </row>
    <row r="283" spans="1:11" x14ac:dyDescent="0.3">
      <c r="A283" s="12">
        <v>44568</v>
      </c>
      <c r="B283" s="16"/>
      <c r="C283" s="1" t="s">
        <v>390</v>
      </c>
      <c r="D283" s="1">
        <v>6.5000000000000006E-3</v>
      </c>
      <c r="E283" s="5">
        <v>46721</v>
      </c>
      <c r="G283" s="1">
        <v>558</v>
      </c>
      <c r="H283" s="1">
        <v>558</v>
      </c>
      <c r="J283" s="16"/>
      <c r="K283" s="18">
        <v>-1.704E-2</v>
      </c>
    </row>
    <row r="284" spans="1:11" x14ac:dyDescent="0.3">
      <c r="A284" s="12">
        <v>44569</v>
      </c>
      <c r="B284" s="16"/>
      <c r="C284" s="1" t="s">
        <v>391</v>
      </c>
      <c r="D284" s="1">
        <v>8.5000000000000006E-3</v>
      </c>
      <c r="E284" s="5">
        <v>50251</v>
      </c>
      <c r="G284" s="1">
        <v>2032</v>
      </c>
      <c r="H284" s="1">
        <v>2032</v>
      </c>
      <c r="J284" s="16"/>
      <c r="K284" s="18">
        <v>1.042E-2</v>
      </c>
    </row>
    <row r="285" spans="1:11" x14ac:dyDescent="0.3">
      <c r="A285" s="12">
        <v>44570</v>
      </c>
      <c r="B285" s="16"/>
      <c r="C285" s="1" t="s">
        <v>392</v>
      </c>
      <c r="D285" s="1">
        <v>6.9999999999999993E-3</v>
      </c>
      <c r="E285" s="5">
        <v>48244</v>
      </c>
      <c r="G285" s="1">
        <v>10000</v>
      </c>
      <c r="H285" s="1">
        <v>10000</v>
      </c>
      <c r="J285" s="16"/>
      <c r="K285" s="18">
        <v>7.5300000000000002E-3</v>
      </c>
    </row>
    <row r="286" spans="1:11" x14ac:dyDescent="0.3">
      <c r="A286" s="12">
        <v>44572</v>
      </c>
      <c r="B286" s="16"/>
      <c r="C286" s="1" t="s">
        <v>393</v>
      </c>
      <c r="D286" s="1">
        <v>0</v>
      </c>
      <c r="E286" s="5">
        <v>44753</v>
      </c>
      <c r="G286" s="1">
        <v>1281</v>
      </c>
      <c r="H286" s="1">
        <v>1281</v>
      </c>
      <c r="J286" s="16"/>
      <c r="K286" s="18">
        <v>-5.7399999999999994E-3</v>
      </c>
    </row>
    <row r="287" spans="1:11" x14ac:dyDescent="0.3">
      <c r="A287" s="12">
        <v>44573</v>
      </c>
      <c r="B287" s="16"/>
      <c r="C287" s="1" t="s">
        <v>394</v>
      </c>
      <c r="D287" s="1">
        <v>0</v>
      </c>
      <c r="E287" s="5">
        <v>44938</v>
      </c>
      <c r="G287" s="1">
        <v>5013</v>
      </c>
      <c r="H287" s="1">
        <v>5013</v>
      </c>
      <c r="J287" s="16"/>
      <c r="K287" s="18">
        <v>-5.3400000000000001E-3</v>
      </c>
    </row>
    <row r="288" spans="1:11" x14ac:dyDescent="0.3">
      <c r="A288" s="12">
        <v>44579</v>
      </c>
      <c r="B288" s="16"/>
      <c r="C288" s="1" t="s">
        <v>395</v>
      </c>
      <c r="D288" s="1">
        <v>0</v>
      </c>
      <c r="E288" s="5">
        <v>44669</v>
      </c>
      <c r="G288" s="1">
        <v>540</v>
      </c>
      <c r="H288" s="1">
        <v>540</v>
      </c>
      <c r="J288" s="16"/>
      <c r="K288" s="18">
        <v>-6.2700000000000004E-3</v>
      </c>
    </row>
    <row r="289" spans="1:11" x14ac:dyDescent="0.3">
      <c r="A289" s="12">
        <v>44580</v>
      </c>
      <c r="B289" s="16"/>
      <c r="C289" s="1" t="s">
        <v>396</v>
      </c>
      <c r="D289" s="1">
        <v>0</v>
      </c>
      <c r="E289" s="5">
        <v>44854</v>
      </c>
      <c r="G289" s="1">
        <v>1540</v>
      </c>
      <c r="H289" s="1">
        <v>1540</v>
      </c>
      <c r="J289" s="16"/>
      <c r="K289" s="18">
        <v>-5.6200000000000009E-3</v>
      </c>
    </row>
    <row r="290" spans="1:11" x14ac:dyDescent="0.3">
      <c r="A290" s="12">
        <v>44581</v>
      </c>
      <c r="B290" s="16"/>
      <c r="C290" s="1" t="s">
        <v>397</v>
      </c>
      <c r="D290" s="1">
        <v>0</v>
      </c>
      <c r="E290" s="5">
        <v>46418</v>
      </c>
      <c r="G290" s="1">
        <v>2614</v>
      </c>
      <c r="H290" s="1">
        <v>2614</v>
      </c>
      <c r="J290" s="16"/>
      <c r="K290" s="18">
        <v>8.7999999999999992E-4</v>
      </c>
    </row>
    <row r="291" spans="1:11" x14ac:dyDescent="0.3">
      <c r="A291" s="12">
        <v>44582</v>
      </c>
      <c r="B291" s="16"/>
      <c r="C291" s="1" t="s">
        <v>398</v>
      </c>
      <c r="D291" s="1">
        <v>5.0000000000000001E-3</v>
      </c>
      <c r="E291" s="5">
        <v>47603</v>
      </c>
      <c r="G291" s="1">
        <v>1674</v>
      </c>
      <c r="H291" s="1">
        <v>1674</v>
      </c>
      <c r="J291" s="16"/>
      <c r="K291" s="18">
        <v>4.2899999999999995E-3</v>
      </c>
    </row>
    <row r="292" spans="1:11" x14ac:dyDescent="0.3">
      <c r="A292" s="12">
        <v>44583</v>
      </c>
      <c r="B292" s="16"/>
      <c r="C292" s="1" t="s">
        <v>399</v>
      </c>
      <c r="D292" s="1">
        <v>1.2E-2</v>
      </c>
      <c r="E292" s="5">
        <v>51440</v>
      </c>
      <c r="G292" s="1">
        <v>1418</v>
      </c>
      <c r="H292" s="1">
        <v>1418</v>
      </c>
      <c r="J292" s="16"/>
      <c r="K292" s="18">
        <v>1.21E-2</v>
      </c>
    </row>
    <row r="293" spans="1:11" x14ac:dyDescent="0.3">
      <c r="A293" s="12">
        <v>44595</v>
      </c>
      <c r="B293" s="16" t="s">
        <v>400</v>
      </c>
      <c r="C293" s="1" t="s">
        <v>388</v>
      </c>
      <c r="D293" s="1">
        <v>0</v>
      </c>
      <c r="E293" s="5">
        <v>45808</v>
      </c>
      <c r="G293" s="1">
        <v>2763</v>
      </c>
      <c r="H293" s="1">
        <v>2763</v>
      </c>
      <c r="J293" s="16"/>
      <c r="K293" s="18">
        <v>-3.0000000000000001E-5</v>
      </c>
    </row>
    <row r="294" spans="1:11" x14ac:dyDescent="0.3">
      <c r="A294" s="12">
        <v>44596</v>
      </c>
      <c r="B294" s="16"/>
      <c r="C294" s="1" t="s">
        <v>401</v>
      </c>
      <c r="D294" s="1">
        <v>6.9999999999999993E-3</v>
      </c>
      <c r="E294" s="5">
        <v>48334</v>
      </c>
      <c r="G294" s="1">
        <v>2240</v>
      </c>
      <c r="H294" s="1">
        <v>2240</v>
      </c>
      <c r="J294" s="16"/>
      <c r="K294" s="18">
        <v>8.5199999999999998E-3</v>
      </c>
    </row>
    <row r="295" spans="1:11" x14ac:dyDescent="0.3">
      <c r="A295" s="12">
        <v>44597</v>
      </c>
      <c r="B295" s="16"/>
      <c r="C295" s="1" t="s">
        <v>390</v>
      </c>
      <c r="D295" s="1">
        <v>6.5000000000000006E-3</v>
      </c>
      <c r="E295" s="5">
        <v>46721</v>
      </c>
      <c r="G295" s="1">
        <v>525</v>
      </c>
      <c r="H295" s="1">
        <v>525</v>
      </c>
      <c r="J295" s="16"/>
      <c r="K295" s="18">
        <v>-1.567E-2</v>
      </c>
    </row>
    <row r="296" spans="1:11" x14ac:dyDescent="0.3">
      <c r="A296" s="12">
        <v>44598</v>
      </c>
      <c r="B296" s="16"/>
      <c r="C296" s="1" t="s">
        <v>391</v>
      </c>
      <c r="D296" s="1">
        <v>4.2000000000000003E-2</v>
      </c>
      <c r="E296" s="5">
        <v>50159</v>
      </c>
      <c r="G296" s="1">
        <v>571</v>
      </c>
      <c r="H296" s="1">
        <v>571</v>
      </c>
      <c r="J296" s="16"/>
      <c r="K296" s="18">
        <v>1.043E-2</v>
      </c>
    </row>
    <row r="297" spans="1:11" x14ac:dyDescent="0.3">
      <c r="A297" s="12">
        <v>44600</v>
      </c>
      <c r="B297" s="16"/>
      <c r="C297" s="1" t="s">
        <v>393</v>
      </c>
      <c r="D297" s="1">
        <v>0</v>
      </c>
      <c r="E297" s="5">
        <v>44783</v>
      </c>
      <c r="G297" s="1">
        <v>1129</v>
      </c>
      <c r="H297" s="1">
        <v>1129</v>
      </c>
      <c r="J297" s="16"/>
      <c r="K297" s="18">
        <v>-4.6999999999999993E-3</v>
      </c>
    </row>
    <row r="298" spans="1:11" x14ac:dyDescent="0.3">
      <c r="A298" s="12">
        <v>44601</v>
      </c>
      <c r="B298" s="16"/>
      <c r="C298" s="1" t="s">
        <v>394</v>
      </c>
      <c r="D298" s="1">
        <v>0</v>
      </c>
      <c r="E298" s="5">
        <v>44966</v>
      </c>
      <c r="G298" s="1">
        <v>5639</v>
      </c>
      <c r="H298" s="1">
        <v>5639</v>
      </c>
      <c r="J298" s="16"/>
      <c r="K298" s="18">
        <v>-3.4100000000000003E-3</v>
      </c>
    </row>
    <row r="299" spans="1:11" x14ac:dyDescent="0.3">
      <c r="A299" s="12">
        <v>44601</v>
      </c>
      <c r="B299" s="16"/>
      <c r="C299" s="1" t="s">
        <v>402</v>
      </c>
      <c r="D299" s="1">
        <v>1.9E-2</v>
      </c>
      <c r="E299" s="5">
        <v>55609</v>
      </c>
      <c r="G299" s="1">
        <v>7000</v>
      </c>
      <c r="H299" s="1">
        <v>7000</v>
      </c>
      <c r="J299" s="16"/>
      <c r="K299" s="18">
        <v>1.9030000000000002E-2</v>
      </c>
    </row>
    <row r="300" spans="1:11" x14ac:dyDescent="0.3">
      <c r="A300" s="12">
        <v>44607</v>
      </c>
      <c r="B300" s="16"/>
      <c r="C300" s="1" t="s">
        <v>395</v>
      </c>
      <c r="D300" s="1">
        <v>0</v>
      </c>
      <c r="E300" s="5">
        <v>44696</v>
      </c>
      <c r="G300" s="1">
        <v>529</v>
      </c>
      <c r="H300" s="1">
        <v>529</v>
      </c>
      <c r="J300" s="16"/>
      <c r="K300" s="18">
        <v>-6.1900000000000002E-3</v>
      </c>
    </row>
    <row r="301" spans="1:11" x14ac:dyDescent="0.3">
      <c r="A301" s="12">
        <v>44608</v>
      </c>
      <c r="B301" s="16"/>
      <c r="C301" s="1" t="s">
        <v>396</v>
      </c>
      <c r="D301" s="1">
        <v>0</v>
      </c>
      <c r="E301" s="5">
        <v>44881</v>
      </c>
      <c r="G301" s="1">
        <v>1614</v>
      </c>
      <c r="H301" s="1">
        <v>1614</v>
      </c>
      <c r="J301" s="16"/>
      <c r="K301" s="18">
        <v>-4.9499999999999995E-3</v>
      </c>
    </row>
    <row r="302" spans="1:11" x14ac:dyDescent="0.3">
      <c r="A302" s="12">
        <v>44609</v>
      </c>
      <c r="B302" s="16"/>
      <c r="C302" s="1" t="s">
        <v>397</v>
      </c>
      <c r="D302" s="1">
        <v>0</v>
      </c>
      <c r="E302" s="5">
        <v>46418</v>
      </c>
      <c r="G302" s="1">
        <v>2825</v>
      </c>
      <c r="H302" s="1">
        <v>2825</v>
      </c>
      <c r="J302" s="16"/>
      <c r="K302" s="18">
        <v>5.8099999999999992E-3</v>
      </c>
    </row>
    <row r="303" spans="1:11" x14ac:dyDescent="0.3">
      <c r="A303" s="12">
        <v>44610</v>
      </c>
      <c r="B303" s="16"/>
      <c r="C303" s="1" t="s">
        <v>401</v>
      </c>
      <c r="D303" s="1">
        <v>6.9999999999999993E-3</v>
      </c>
      <c r="E303" s="5">
        <v>48334</v>
      </c>
      <c r="G303" s="1">
        <v>2584</v>
      </c>
      <c r="H303" s="1">
        <v>2584</v>
      </c>
      <c r="J303" s="16"/>
      <c r="K303" s="18">
        <v>1.2319999999999999E-2</v>
      </c>
    </row>
    <row r="304" spans="1:11" x14ac:dyDescent="0.3">
      <c r="A304" s="12">
        <v>44621</v>
      </c>
      <c r="B304" s="16"/>
      <c r="C304" s="1" t="s">
        <v>393</v>
      </c>
      <c r="D304" s="1">
        <v>0</v>
      </c>
      <c r="E304" s="5">
        <v>44806</v>
      </c>
      <c r="G304" s="1">
        <v>979</v>
      </c>
      <c r="H304" s="1">
        <v>979</v>
      </c>
      <c r="J304" s="16"/>
      <c r="K304" s="18">
        <v>-5.7199999999999994E-3</v>
      </c>
    </row>
    <row r="305" spans="1:11" x14ac:dyDescent="0.3">
      <c r="A305" s="12">
        <v>44622</v>
      </c>
      <c r="B305" s="16"/>
      <c r="C305" s="1" t="s">
        <v>394</v>
      </c>
      <c r="D305" s="1">
        <v>0</v>
      </c>
      <c r="E305" s="5">
        <v>44990</v>
      </c>
      <c r="G305" s="1">
        <v>5073</v>
      </c>
      <c r="H305" s="1">
        <v>5073</v>
      </c>
      <c r="J305" s="16"/>
      <c r="K305" s="18">
        <v>-4.7799999999999995E-3</v>
      </c>
    </row>
    <row r="306" spans="1:11" x14ac:dyDescent="0.3">
      <c r="A306" s="12">
        <v>44623</v>
      </c>
      <c r="B306" s="16" t="s">
        <v>400</v>
      </c>
      <c r="C306" s="1" t="s">
        <v>388</v>
      </c>
      <c r="D306" s="1">
        <v>0</v>
      </c>
      <c r="E306" s="5">
        <v>45808</v>
      </c>
      <c r="G306" s="1">
        <v>2394</v>
      </c>
      <c r="H306" s="1">
        <v>2394</v>
      </c>
      <c r="J306" s="16"/>
      <c r="K306" s="18">
        <v>6.4999999999999997E-4</v>
      </c>
    </row>
    <row r="307" spans="1:11" x14ac:dyDescent="0.3">
      <c r="A307" s="12">
        <v>44624</v>
      </c>
      <c r="B307" s="16"/>
      <c r="C307" s="1" t="s">
        <v>389</v>
      </c>
      <c r="D307" s="1">
        <v>8.0000000000000002E-3</v>
      </c>
      <c r="E307" s="5">
        <v>47329</v>
      </c>
      <c r="G307" s="1">
        <v>2504</v>
      </c>
      <c r="H307" s="1">
        <v>2504</v>
      </c>
      <c r="J307" s="16"/>
      <c r="K307" s="18">
        <v>6.6400000000000001E-3</v>
      </c>
    </row>
    <row r="308" spans="1:11" x14ac:dyDescent="0.3">
      <c r="A308" s="12">
        <v>44625</v>
      </c>
      <c r="B308" s="16"/>
      <c r="C308" s="1" t="s">
        <v>403</v>
      </c>
      <c r="D308" s="1">
        <v>6.9999999999999993E-3</v>
      </c>
      <c r="E308" s="5">
        <v>48913</v>
      </c>
      <c r="G308" s="1">
        <v>660</v>
      </c>
      <c r="H308" s="1">
        <v>660</v>
      </c>
      <c r="J308" s="16"/>
      <c r="K308" s="18">
        <v>-1.0360000000000001E-2</v>
      </c>
    </row>
    <row r="309" spans="1:11" x14ac:dyDescent="0.3">
      <c r="A309" s="12">
        <v>44626</v>
      </c>
      <c r="B309" s="16"/>
      <c r="C309" s="1" t="s">
        <v>404</v>
      </c>
      <c r="D309" s="1">
        <v>0.01</v>
      </c>
      <c r="E309" s="5">
        <v>52077</v>
      </c>
      <c r="G309" s="1">
        <v>1216</v>
      </c>
      <c r="H309" s="1">
        <v>1216</v>
      </c>
      <c r="J309" s="16"/>
      <c r="K309" s="18">
        <v>1.4710000000000001E-2</v>
      </c>
    </row>
    <row r="310" spans="1:11" x14ac:dyDescent="0.3">
      <c r="A310" s="12">
        <v>44628</v>
      </c>
      <c r="B310" s="16"/>
      <c r="C310" s="1" t="s">
        <v>395</v>
      </c>
      <c r="D310" s="1">
        <v>0</v>
      </c>
      <c r="E310" s="5">
        <v>44722</v>
      </c>
      <c r="G310" s="1">
        <v>629</v>
      </c>
      <c r="H310" s="1">
        <v>629</v>
      </c>
      <c r="J310" s="16"/>
      <c r="K310" s="18">
        <v>-6.9199999999999991E-3</v>
      </c>
    </row>
    <row r="311" spans="1:11" x14ac:dyDescent="0.3">
      <c r="A311" s="12">
        <v>44629</v>
      </c>
      <c r="B311" s="16"/>
      <c r="C311" s="1" t="s">
        <v>396</v>
      </c>
      <c r="D311" s="1">
        <v>0</v>
      </c>
      <c r="E311" s="5">
        <v>44905</v>
      </c>
      <c r="G311" s="1">
        <v>1315</v>
      </c>
      <c r="H311" s="1">
        <v>1315</v>
      </c>
      <c r="J311" s="16"/>
      <c r="K311" s="18">
        <v>-5.5700000000000003E-3</v>
      </c>
    </row>
    <row r="312" spans="1:11" x14ac:dyDescent="0.3">
      <c r="A312" s="12">
        <v>44637</v>
      </c>
      <c r="B312" s="16" t="s">
        <v>400</v>
      </c>
      <c r="C312" s="1" t="s">
        <v>388</v>
      </c>
      <c r="D312" s="1">
        <v>0</v>
      </c>
      <c r="E312" s="5">
        <v>45808</v>
      </c>
      <c r="G312" s="1">
        <v>2510</v>
      </c>
      <c r="H312" s="1">
        <v>2510</v>
      </c>
      <c r="J312" s="16"/>
      <c r="K312" s="18">
        <v>3.4200000000000003E-3</v>
      </c>
    </row>
    <row r="313" spans="1:11" x14ac:dyDescent="0.3">
      <c r="A313" s="12">
        <v>44638</v>
      </c>
      <c r="B313" s="16"/>
      <c r="C313" s="1" t="s">
        <v>405</v>
      </c>
      <c r="D313" s="1">
        <v>1.3999999999999999E-2</v>
      </c>
      <c r="E313" s="5">
        <v>46964</v>
      </c>
      <c r="G313" s="1">
        <v>1037</v>
      </c>
      <c r="H313" s="1">
        <v>1037</v>
      </c>
      <c r="J313" s="16"/>
      <c r="K313" s="18">
        <v>7.6400000000000001E-3</v>
      </c>
    </row>
    <row r="314" spans="1:11" x14ac:dyDescent="0.3">
      <c r="A314" s="12">
        <v>44639</v>
      </c>
      <c r="B314" s="16"/>
      <c r="C314" s="1" t="s">
        <v>401</v>
      </c>
      <c r="D314" s="1">
        <v>6.9999999999999993E-3</v>
      </c>
      <c r="E314" s="5">
        <v>48334</v>
      </c>
      <c r="G314" s="1">
        <v>2490</v>
      </c>
      <c r="H314" s="1">
        <v>2490</v>
      </c>
      <c r="J314" s="16"/>
      <c r="K314" s="18">
        <v>1.307E-2</v>
      </c>
    </row>
    <row r="315" spans="1:11" x14ac:dyDescent="0.3">
      <c r="A315" s="12">
        <v>44656</v>
      </c>
      <c r="B315" s="16"/>
      <c r="C315" s="1" t="s">
        <v>393</v>
      </c>
      <c r="D315" s="1">
        <v>0</v>
      </c>
      <c r="E315" s="5">
        <v>44844</v>
      </c>
      <c r="G315" s="1">
        <v>970</v>
      </c>
      <c r="H315" s="1">
        <v>970</v>
      </c>
      <c r="J315" s="16"/>
      <c r="K315" s="18">
        <v>-5.5000000000000005E-3</v>
      </c>
    </row>
    <row r="316" spans="1:11" x14ac:dyDescent="0.3">
      <c r="A316" s="12">
        <v>44657</v>
      </c>
      <c r="B316" s="16"/>
      <c r="C316" s="1" t="s">
        <v>394</v>
      </c>
      <c r="D316" s="1">
        <v>0</v>
      </c>
      <c r="E316" s="5">
        <v>45026</v>
      </c>
      <c r="G316" s="1">
        <v>4778</v>
      </c>
      <c r="H316" s="1">
        <v>4778</v>
      </c>
      <c r="J316" s="16"/>
      <c r="K316" s="18">
        <v>-2.8799999999999997E-3</v>
      </c>
    </row>
    <row r="317" spans="1:11" x14ac:dyDescent="0.3">
      <c r="A317" s="12">
        <v>44658</v>
      </c>
      <c r="B317" s="16"/>
      <c r="C317" s="1" t="s">
        <v>406</v>
      </c>
      <c r="D317" s="1">
        <v>1.4999999999999999E-2</v>
      </c>
      <c r="E317" s="5">
        <v>46507</v>
      </c>
      <c r="G317" s="1">
        <v>1507</v>
      </c>
      <c r="H317" s="1">
        <v>1507</v>
      </c>
      <c r="J317" s="16"/>
      <c r="K317" s="18">
        <v>9.6499999999999989E-3</v>
      </c>
    </row>
    <row r="318" spans="1:11" x14ac:dyDescent="0.3">
      <c r="A318" s="12">
        <v>44659</v>
      </c>
      <c r="B318" s="16"/>
      <c r="C318" s="1" t="s">
        <v>389</v>
      </c>
      <c r="D318" s="1">
        <v>8.0000000000000002E-3</v>
      </c>
      <c r="E318" s="5">
        <v>47329</v>
      </c>
      <c r="G318" s="1">
        <v>1205</v>
      </c>
      <c r="H318" s="1">
        <v>1205</v>
      </c>
      <c r="J318" s="16"/>
      <c r="K318" s="18">
        <v>1.2270000000000001E-2</v>
      </c>
    </row>
    <row r="319" spans="1:11" x14ac:dyDescent="0.3">
      <c r="A319" s="12">
        <v>44660</v>
      </c>
      <c r="B319" s="16"/>
      <c r="C319" s="1" t="s">
        <v>401</v>
      </c>
      <c r="D319" s="1">
        <v>6.9999999999999993E-3</v>
      </c>
      <c r="E319" s="5">
        <v>48334</v>
      </c>
      <c r="G319" s="1">
        <v>2326</v>
      </c>
      <c r="H319" s="1">
        <v>2326</v>
      </c>
      <c r="J319" s="16"/>
      <c r="K319" s="18">
        <v>1.601E-2</v>
      </c>
    </row>
    <row r="320" spans="1:11" x14ac:dyDescent="0.3">
      <c r="A320" s="12">
        <v>44661</v>
      </c>
      <c r="B320" s="16"/>
      <c r="C320" s="1" t="s">
        <v>403</v>
      </c>
      <c r="D320" s="1">
        <v>6.9999999999999993E-3</v>
      </c>
      <c r="E320" s="5">
        <v>48913</v>
      </c>
      <c r="G320" s="1">
        <v>530</v>
      </c>
      <c r="H320" s="1">
        <v>530</v>
      </c>
      <c r="J320" s="16"/>
      <c r="K320" s="18">
        <v>-8.5199999999999998E-3</v>
      </c>
    </row>
    <row r="321" spans="1:11" x14ac:dyDescent="0.3">
      <c r="A321" s="12">
        <v>44670</v>
      </c>
      <c r="B321" s="16"/>
      <c r="C321" s="1" t="s">
        <v>395</v>
      </c>
      <c r="D321" s="1">
        <v>0</v>
      </c>
      <c r="E321" s="5">
        <v>44762</v>
      </c>
      <c r="G321" s="1">
        <v>459</v>
      </c>
      <c r="H321" s="1">
        <v>459</v>
      </c>
      <c r="J321" s="16"/>
      <c r="K321" s="18">
        <v>-6.5700000000000003E-3</v>
      </c>
    </row>
    <row r="322" spans="1:11" x14ac:dyDescent="0.3">
      <c r="A322" s="12">
        <v>44671</v>
      </c>
      <c r="B322" s="16"/>
      <c r="C322" s="1" t="s">
        <v>396</v>
      </c>
      <c r="D322" s="1">
        <v>0</v>
      </c>
      <c r="E322" s="5">
        <v>44936</v>
      </c>
      <c r="G322" s="1">
        <v>1500</v>
      </c>
      <c r="H322" s="1">
        <v>1500</v>
      </c>
      <c r="J322" s="16"/>
      <c r="K322" s="18">
        <v>-4.1199999999999995E-3</v>
      </c>
    </row>
    <row r="323" spans="1:11" x14ac:dyDescent="0.3">
      <c r="A323" s="12">
        <v>44672</v>
      </c>
      <c r="B323" s="16" t="s">
        <v>400</v>
      </c>
      <c r="C323" s="1" t="s">
        <v>388</v>
      </c>
      <c r="D323" s="1">
        <v>0</v>
      </c>
      <c r="E323" s="5">
        <v>45808</v>
      </c>
      <c r="G323" s="1">
        <v>2381</v>
      </c>
      <c r="H323" s="1">
        <v>2381</v>
      </c>
      <c r="J323" s="16"/>
      <c r="K323" s="18">
        <v>8.4499999999999992E-3</v>
      </c>
    </row>
    <row r="324" spans="1:11" x14ac:dyDescent="0.3">
      <c r="A324" s="12">
        <v>44673</v>
      </c>
      <c r="B324" s="16"/>
      <c r="C324" s="1" t="s">
        <v>401</v>
      </c>
      <c r="D324" s="1">
        <v>5.7500000000000002E-2</v>
      </c>
      <c r="E324" s="5">
        <v>48425</v>
      </c>
      <c r="G324" s="1">
        <v>1460</v>
      </c>
      <c r="H324" s="1">
        <v>1460</v>
      </c>
      <c r="J324" s="16"/>
      <c r="K324" s="18">
        <v>1.737E-2</v>
      </c>
    </row>
    <row r="325" spans="1:11" x14ac:dyDescent="0.3">
      <c r="A325" s="12">
        <v>44674</v>
      </c>
      <c r="B325" s="16"/>
      <c r="C325" s="1" t="s">
        <v>407</v>
      </c>
      <c r="D325" s="1">
        <v>2.7000000000000003E-2</v>
      </c>
      <c r="E325" s="5">
        <v>54362</v>
      </c>
      <c r="G325" s="1">
        <v>1759</v>
      </c>
      <c r="H325" s="1">
        <v>1759</v>
      </c>
      <c r="J325" s="16"/>
      <c r="K325" s="18">
        <v>2.2890000000000001E-2</v>
      </c>
    </row>
    <row r="326" spans="1:11" x14ac:dyDescent="0.3">
      <c r="A326" s="12">
        <v>44684</v>
      </c>
      <c r="B326" s="16"/>
      <c r="C326" s="1" t="s">
        <v>393</v>
      </c>
      <c r="D326" s="1">
        <v>0</v>
      </c>
      <c r="E326" s="5">
        <v>44900</v>
      </c>
      <c r="G326" s="1">
        <v>1243</v>
      </c>
      <c r="H326" s="1">
        <v>1243</v>
      </c>
      <c r="J326" s="16"/>
      <c r="K326" s="18">
        <v>-3.5099999999999997E-3</v>
      </c>
    </row>
    <row r="327" spans="1:11" x14ac:dyDescent="0.3">
      <c r="A327" s="12">
        <v>44685</v>
      </c>
      <c r="B327" s="16"/>
      <c r="C327" s="1" t="s">
        <v>394</v>
      </c>
      <c r="D327" s="1">
        <v>0</v>
      </c>
      <c r="E327" s="5">
        <v>45056</v>
      </c>
      <c r="G327" s="1">
        <v>4564</v>
      </c>
      <c r="H327" s="1">
        <v>4564</v>
      </c>
      <c r="J327" s="16"/>
      <c r="K327" s="18">
        <v>7.7999999999999999E-4</v>
      </c>
    </row>
    <row r="328" spans="1:11" x14ac:dyDescent="0.3">
      <c r="A328" s="12">
        <v>44686</v>
      </c>
      <c r="B328" s="16"/>
      <c r="C328" s="1" t="s">
        <v>397</v>
      </c>
      <c r="D328" s="1">
        <v>0</v>
      </c>
      <c r="E328" s="5">
        <v>46418</v>
      </c>
      <c r="G328" s="1">
        <v>2740</v>
      </c>
      <c r="H328" s="1">
        <v>2740</v>
      </c>
      <c r="J328" s="16"/>
      <c r="K328" s="18">
        <v>1.387E-2</v>
      </c>
    </row>
    <row r="329" spans="1:11" x14ac:dyDescent="0.3">
      <c r="A329" s="12">
        <v>44687</v>
      </c>
      <c r="B329" s="16"/>
      <c r="C329" s="1" t="s">
        <v>389</v>
      </c>
      <c r="D329" s="1">
        <v>8.0000000000000002E-3</v>
      </c>
      <c r="E329" s="5">
        <v>47329</v>
      </c>
      <c r="G329" s="1">
        <v>1050</v>
      </c>
      <c r="H329" s="1">
        <v>1050</v>
      </c>
      <c r="J329" s="16"/>
      <c r="K329" s="18">
        <v>1.694E-2</v>
      </c>
    </row>
    <row r="330" spans="1:11" x14ac:dyDescent="0.3">
      <c r="A330" s="12">
        <v>44688</v>
      </c>
      <c r="B330" s="16"/>
      <c r="C330" s="1" t="s">
        <v>403</v>
      </c>
      <c r="D330" s="1">
        <v>6.9999999999999993E-3</v>
      </c>
      <c r="E330" s="5">
        <v>48913</v>
      </c>
      <c r="G330" s="1">
        <v>574</v>
      </c>
      <c r="H330" s="1">
        <v>574</v>
      </c>
      <c r="J330" s="16"/>
      <c r="K330" s="18">
        <v>-4.5599999999999998E-3</v>
      </c>
    </row>
    <row r="331" spans="1:11" x14ac:dyDescent="0.3">
      <c r="A331" s="12">
        <v>44689</v>
      </c>
      <c r="B331" s="16"/>
      <c r="C331" s="1" t="s">
        <v>408</v>
      </c>
      <c r="D331" s="1">
        <v>1.4499999999999999E-2</v>
      </c>
      <c r="E331" s="5">
        <v>55670</v>
      </c>
      <c r="G331" s="1">
        <v>1242</v>
      </c>
      <c r="H331" s="1">
        <v>1242</v>
      </c>
      <c r="J331" s="16"/>
      <c r="K331" s="18">
        <v>2.8510000000000001E-2</v>
      </c>
    </row>
    <row r="332" spans="1:11" x14ac:dyDescent="0.3">
      <c r="A332" s="12">
        <v>44691</v>
      </c>
      <c r="B332" s="16"/>
      <c r="C332" s="1" t="s">
        <v>395</v>
      </c>
      <c r="D332" s="1">
        <v>0</v>
      </c>
      <c r="E332" s="5">
        <v>44783</v>
      </c>
      <c r="G332" s="1">
        <v>406</v>
      </c>
      <c r="H332" s="1">
        <v>406</v>
      </c>
      <c r="J332" s="16"/>
      <c r="K332" s="18">
        <v>-4.9100000000000003E-3</v>
      </c>
    </row>
    <row r="333" spans="1:11" x14ac:dyDescent="0.3">
      <c r="A333" s="12">
        <v>44692</v>
      </c>
      <c r="B333" s="16"/>
      <c r="C333" s="1" t="s">
        <v>396</v>
      </c>
      <c r="D333" s="1">
        <v>0</v>
      </c>
      <c r="E333" s="5">
        <v>44967</v>
      </c>
      <c r="G333" s="1">
        <v>1626</v>
      </c>
      <c r="H333" s="1">
        <v>1626</v>
      </c>
      <c r="J333" s="16"/>
      <c r="K333" s="18">
        <v>-9.3999999999999997E-4</v>
      </c>
    </row>
    <row r="334" spans="1:11" x14ac:dyDescent="0.3">
      <c r="A334" s="12">
        <v>44700</v>
      </c>
      <c r="B334" s="16" t="s">
        <v>400</v>
      </c>
      <c r="C334" s="1" t="s">
        <v>388</v>
      </c>
      <c r="D334" s="1">
        <v>0</v>
      </c>
      <c r="E334" s="5">
        <v>45808</v>
      </c>
      <c r="G334" s="1">
        <v>1352</v>
      </c>
      <c r="H334" s="1">
        <v>1352</v>
      </c>
      <c r="J334" s="16"/>
      <c r="K334" s="18">
        <v>1.03E-2</v>
      </c>
    </row>
    <row r="335" spans="1:11" x14ac:dyDescent="0.3">
      <c r="A335" s="12">
        <v>44701</v>
      </c>
      <c r="B335" s="16"/>
      <c r="C335" s="1" t="s">
        <v>406</v>
      </c>
      <c r="D335" s="1">
        <v>8.0000000000000002E-3</v>
      </c>
      <c r="E335" s="5">
        <v>46598</v>
      </c>
      <c r="G335" s="1">
        <v>1117</v>
      </c>
      <c r="H335" s="1">
        <v>1117</v>
      </c>
      <c r="J335" s="16"/>
      <c r="K335" s="18">
        <v>1.383E-2</v>
      </c>
    </row>
    <row r="336" spans="1:11" x14ac:dyDescent="0.3">
      <c r="A336" s="12">
        <v>44702</v>
      </c>
      <c r="B336" s="16"/>
      <c r="C336" s="1" t="s">
        <v>401</v>
      </c>
      <c r="D336" s="1">
        <v>6.9999999999999993E-3</v>
      </c>
      <c r="E336" s="5">
        <v>48334</v>
      </c>
      <c r="G336" s="1">
        <v>1988</v>
      </c>
      <c r="H336" s="1">
        <v>1988</v>
      </c>
      <c r="J336" s="16"/>
      <c r="K336" s="18">
        <v>2.0459999999999999E-2</v>
      </c>
    </row>
    <row r="337" spans="1:11" x14ac:dyDescent="0.3">
      <c r="A337" s="12">
        <v>44703</v>
      </c>
      <c r="B337" s="16"/>
      <c r="C337" s="1" t="s">
        <v>404</v>
      </c>
      <c r="D337" s="1">
        <v>0.01</v>
      </c>
      <c r="E337" s="5">
        <v>52077</v>
      </c>
      <c r="G337" s="1">
        <v>1020</v>
      </c>
      <c r="H337" s="1">
        <v>1020</v>
      </c>
      <c r="J337" s="16"/>
      <c r="K337" s="18">
        <v>2.4029999999999999E-2</v>
      </c>
    </row>
    <row r="338" spans="1:11" x14ac:dyDescent="0.3">
      <c r="A338" s="12">
        <v>44714</v>
      </c>
      <c r="B338" s="16"/>
      <c r="C338" s="1" t="s">
        <v>409</v>
      </c>
      <c r="D338" s="1">
        <v>4.6500000000000007E-2</v>
      </c>
      <c r="E338" s="5">
        <v>45868</v>
      </c>
      <c r="G338" s="1">
        <v>1286</v>
      </c>
      <c r="H338" s="1">
        <v>1286</v>
      </c>
      <c r="J338" s="16"/>
      <c r="K338" s="18">
        <v>1.1819999999999999E-2</v>
      </c>
    </row>
    <row r="339" spans="1:11" x14ac:dyDescent="0.3">
      <c r="A339" s="12">
        <v>44715</v>
      </c>
      <c r="B339" s="16"/>
      <c r="C339" s="1" t="s">
        <v>389</v>
      </c>
      <c r="D339" s="1">
        <v>8.0000000000000002E-3</v>
      </c>
      <c r="E339" s="5">
        <v>47329</v>
      </c>
      <c r="G339" s="1">
        <v>1565</v>
      </c>
      <c r="H339" s="1">
        <v>1565</v>
      </c>
      <c r="J339" s="16"/>
      <c r="K339" s="18">
        <v>1.9130000000000001E-2</v>
      </c>
    </row>
    <row r="340" spans="1:11" x14ac:dyDescent="0.3">
      <c r="A340" s="12">
        <v>44716</v>
      </c>
      <c r="B340" s="16"/>
      <c r="C340" s="1" t="s">
        <v>410</v>
      </c>
      <c r="D340" s="1">
        <v>1E-3</v>
      </c>
      <c r="E340" s="5">
        <v>47968</v>
      </c>
      <c r="G340" s="1">
        <v>1241</v>
      </c>
      <c r="H340" s="1">
        <v>1241</v>
      </c>
      <c r="J340" s="16"/>
      <c r="K340" s="18">
        <v>2.1489999999999999E-2</v>
      </c>
    </row>
    <row r="341" spans="1:11" x14ac:dyDescent="0.3">
      <c r="A341" s="12">
        <v>44717</v>
      </c>
      <c r="B341" s="16"/>
      <c r="C341" s="1" t="s">
        <v>390</v>
      </c>
      <c r="D341" s="1">
        <v>6.5000000000000006E-3</v>
      </c>
      <c r="E341" s="5">
        <v>46721</v>
      </c>
      <c r="G341" s="1">
        <v>670</v>
      </c>
      <c r="H341" s="1">
        <v>670</v>
      </c>
      <c r="J341" s="16"/>
      <c r="K341" s="18">
        <v>-9.58E-3</v>
      </c>
    </row>
    <row r="342" spans="1:11" x14ac:dyDescent="0.3">
      <c r="A342" s="12">
        <v>44719</v>
      </c>
      <c r="B342" s="16"/>
      <c r="C342" s="1" t="s">
        <v>393</v>
      </c>
      <c r="D342" s="1">
        <v>0</v>
      </c>
      <c r="E342" s="5">
        <v>45270</v>
      </c>
      <c r="G342" s="1">
        <v>898</v>
      </c>
      <c r="H342" s="1">
        <v>898</v>
      </c>
      <c r="J342" s="16"/>
      <c r="K342" s="18">
        <v>-7.7999999999999999E-4</v>
      </c>
    </row>
    <row r="343" spans="1:11" x14ac:dyDescent="0.3">
      <c r="A343" s="12">
        <v>44720</v>
      </c>
      <c r="B343" s="16"/>
      <c r="C343" s="1" t="s">
        <v>394</v>
      </c>
      <c r="D343" s="1">
        <v>0</v>
      </c>
      <c r="E343" s="5">
        <v>45087</v>
      </c>
      <c r="G343" s="1">
        <v>4748</v>
      </c>
      <c r="H343" s="1">
        <v>4748</v>
      </c>
      <c r="J343" s="16"/>
      <c r="K343" s="18">
        <v>4.79E-3</v>
      </c>
    </row>
    <row r="344" spans="1:11" x14ac:dyDescent="0.3">
      <c r="A344" s="12">
        <v>44726</v>
      </c>
      <c r="B344" s="16"/>
      <c r="C344" s="1" t="s">
        <v>395</v>
      </c>
      <c r="D344" s="1">
        <v>0</v>
      </c>
      <c r="E344" s="5">
        <v>44819</v>
      </c>
      <c r="G344" s="1">
        <v>373</v>
      </c>
      <c r="H344" s="1">
        <v>373</v>
      </c>
      <c r="J344" s="16"/>
      <c r="K344" s="18">
        <v>-3.8700000000000002E-3</v>
      </c>
    </row>
    <row r="345" spans="1:11" x14ac:dyDescent="0.3">
      <c r="A345" s="12">
        <v>44727</v>
      </c>
      <c r="B345" s="16"/>
      <c r="C345" s="1" t="s">
        <v>392</v>
      </c>
      <c r="D345" s="1">
        <v>2.5499999999999998E-2</v>
      </c>
      <c r="E345" s="5">
        <v>48518</v>
      </c>
      <c r="G345" s="1">
        <v>8000</v>
      </c>
      <c r="H345" s="1">
        <v>8000</v>
      </c>
      <c r="J345" s="16"/>
      <c r="K345" s="18">
        <v>2.5520000000000001E-2</v>
      </c>
    </row>
    <row r="346" spans="1:11" x14ac:dyDescent="0.3">
      <c r="A346" s="12">
        <v>44727</v>
      </c>
      <c r="B346" s="16"/>
      <c r="C346" s="1" t="s">
        <v>396</v>
      </c>
      <c r="D346" s="1">
        <v>0</v>
      </c>
      <c r="E346" s="5">
        <v>45000</v>
      </c>
      <c r="G346" s="1">
        <v>1666</v>
      </c>
      <c r="H346" s="1">
        <v>1666</v>
      </c>
      <c r="J346" s="16"/>
      <c r="K346" s="18">
        <v>6.2300000000000003E-3</v>
      </c>
    </row>
    <row r="347" spans="1:11" x14ac:dyDescent="0.3">
      <c r="A347" s="12">
        <v>44728</v>
      </c>
      <c r="B347" s="16"/>
      <c r="C347" s="1" t="s">
        <v>397</v>
      </c>
      <c r="D347" s="1">
        <v>0</v>
      </c>
      <c r="E347" s="5">
        <v>46418</v>
      </c>
      <c r="G347" s="1">
        <v>2662</v>
      </c>
      <c r="H347" s="1">
        <v>2662</v>
      </c>
      <c r="J347" s="16"/>
      <c r="K347" s="18">
        <v>2.3450000000000002E-2</v>
      </c>
    </row>
    <row r="348" spans="1:11" x14ac:dyDescent="0.3">
      <c r="A348" s="12">
        <v>44729</v>
      </c>
      <c r="B348" s="16"/>
      <c r="C348" s="1" t="s">
        <v>398</v>
      </c>
      <c r="D348" s="1">
        <v>1.95E-2</v>
      </c>
      <c r="E348" s="5">
        <v>47694</v>
      </c>
      <c r="G348" s="1">
        <v>1217</v>
      </c>
      <c r="H348" s="1">
        <v>1217</v>
      </c>
      <c r="J348" s="16"/>
      <c r="K348" s="18">
        <v>2.6840000000000003E-2</v>
      </c>
    </row>
    <row r="349" spans="1:11" x14ac:dyDescent="0.3">
      <c r="A349" s="12">
        <v>44730</v>
      </c>
      <c r="B349" s="16"/>
      <c r="C349" s="1" t="s">
        <v>391</v>
      </c>
      <c r="D349" s="1">
        <v>8.5000000000000006E-3</v>
      </c>
      <c r="E349" s="5">
        <v>50251</v>
      </c>
      <c r="G349" s="1">
        <v>1570</v>
      </c>
      <c r="H349" s="1">
        <v>1570</v>
      </c>
      <c r="J349" s="16"/>
      <c r="K349" s="18">
        <v>3.2599999999999997E-2</v>
      </c>
    </row>
    <row r="350" spans="1:11" x14ac:dyDescent="0.3">
      <c r="A350" s="12">
        <v>44747</v>
      </c>
      <c r="B350" s="16"/>
      <c r="C350" s="1" t="s">
        <v>393</v>
      </c>
      <c r="D350" s="1">
        <v>0</v>
      </c>
      <c r="E350" s="5">
        <v>44936</v>
      </c>
      <c r="G350" s="1">
        <v>1279</v>
      </c>
      <c r="H350" s="1">
        <v>1279</v>
      </c>
      <c r="J350" s="16"/>
      <c r="K350" s="18">
        <v>1.17E-3</v>
      </c>
    </row>
    <row r="351" spans="1:11" x14ac:dyDescent="0.3">
      <c r="A351" s="12">
        <v>44748</v>
      </c>
      <c r="B351" s="16"/>
      <c r="C351" s="1" t="s">
        <v>394</v>
      </c>
      <c r="D351" s="1">
        <v>0</v>
      </c>
      <c r="E351" s="5">
        <v>45117</v>
      </c>
      <c r="G351" s="1">
        <v>4881</v>
      </c>
      <c r="H351" s="1">
        <v>4881</v>
      </c>
      <c r="J351" s="16"/>
      <c r="K351" s="18">
        <v>6.8700000000000002E-3</v>
      </c>
    </row>
    <row r="352" spans="1:11" x14ac:dyDescent="0.3">
      <c r="A352" s="12">
        <v>44749</v>
      </c>
      <c r="B352" s="16"/>
      <c r="C352" s="1" t="s">
        <v>411</v>
      </c>
      <c r="D352" s="1">
        <v>5.9000000000000004E-2</v>
      </c>
      <c r="E352" s="5">
        <v>46233</v>
      </c>
      <c r="G352" s="1">
        <v>1233</v>
      </c>
      <c r="H352" s="1">
        <v>1233</v>
      </c>
      <c r="J352" s="16"/>
      <c r="K352" s="18">
        <v>1.299E-2</v>
      </c>
    </row>
    <row r="353" spans="1:11" x14ac:dyDescent="0.3">
      <c r="A353" s="12">
        <v>44750</v>
      </c>
      <c r="B353" s="16"/>
      <c r="C353" s="1" t="s">
        <v>412</v>
      </c>
      <c r="D353" s="1">
        <v>0.01</v>
      </c>
      <c r="E353" s="5">
        <v>47817</v>
      </c>
      <c r="G353" s="1">
        <v>513</v>
      </c>
      <c r="H353" s="1">
        <v>513</v>
      </c>
      <c r="J353" s="16"/>
      <c r="K353" s="18">
        <v>2.0000000000000002E-5</v>
      </c>
    </row>
    <row r="354" spans="1:11" x14ac:dyDescent="0.3">
      <c r="A354" s="12">
        <v>44751</v>
      </c>
      <c r="B354" s="16"/>
      <c r="C354" s="1" t="s">
        <v>401</v>
      </c>
      <c r="D354" s="1">
        <v>2.5499999999999998E-2</v>
      </c>
      <c r="E354" s="5">
        <v>48518</v>
      </c>
      <c r="G354" s="1">
        <v>2300</v>
      </c>
      <c r="H354" s="1">
        <v>2300</v>
      </c>
      <c r="J354" s="16"/>
      <c r="K354" s="18">
        <v>2.4540000000000003E-2</v>
      </c>
    </row>
    <row r="355" spans="1:11" x14ac:dyDescent="0.3">
      <c r="A355" s="12">
        <v>44752</v>
      </c>
      <c r="B355" s="16"/>
      <c r="C355" s="1" t="s">
        <v>413</v>
      </c>
      <c r="D355" s="1">
        <v>1.9E-2</v>
      </c>
      <c r="E355" s="5">
        <v>55823</v>
      </c>
      <c r="G355" s="1">
        <v>1534</v>
      </c>
      <c r="H355" s="1">
        <v>1534</v>
      </c>
      <c r="J355" s="16"/>
      <c r="K355" s="18">
        <v>3.1920000000000004E-2</v>
      </c>
    </row>
    <row r="356" spans="1:11" x14ac:dyDescent="0.3">
      <c r="A356" s="12">
        <v>44754</v>
      </c>
      <c r="B356" s="16"/>
      <c r="C356" s="1" t="s">
        <v>395</v>
      </c>
      <c r="D356" s="1">
        <v>0</v>
      </c>
      <c r="E356" s="5">
        <v>45214</v>
      </c>
      <c r="G356" s="1">
        <v>355</v>
      </c>
      <c r="H356" s="1">
        <v>355</v>
      </c>
      <c r="J356" s="16"/>
      <c r="K356" s="18">
        <v>-2.0999999999999999E-3</v>
      </c>
    </row>
    <row r="357" spans="1:11" x14ac:dyDescent="0.3">
      <c r="A357" s="12">
        <v>44755</v>
      </c>
      <c r="B357" s="16"/>
      <c r="C357" s="1" t="s">
        <v>396</v>
      </c>
      <c r="D357" s="1">
        <v>0</v>
      </c>
      <c r="E357" s="5">
        <v>45031</v>
      </c>
      <c r="G357" s="1">
        <v>1479</v>
      </c>
      <c r="H357" s="1">
        <v>1479</v>
      </c>
      <c r="J357" s="16"/>
      <c r="K357" s="18">
        <v>4.6800000000000001E-3</v>
      </c>
    </row>
    <row r="358" spans="1:11" x14ac:dyDescent="0.3">
      <c r="A358" s="12">
        <v>44763</v>
      </c>
      <c r="B358" s="16" t="s">
        <v>400</v>
      </c>
      <c r="C358" s="1" t="s">
        <v>388</v>
      </c>
      <c r="D358" s="1">
        <v>0</v>
      </c>
      <c r="E358" s="5">
        <v>45808</v>
      </c>
      <c r="G358" s="1">
        <v>1364</v>
      </c>
      <c r="H358" s="1">
        <v>1364</v>
      </c>
      <c r="J358" s="16"/>
      <c r="K358" s="18">
        <v>1.4159999999999999E-2</v>
      </c>
    </row>
    <row r="359" spans="1:11" x14ac:dyDescent="0.3">
      <c r="A359" s="12">
        <v>44764</v>
      </c>
      <c r="B359" s="16"/>
      <c r="C359" s="1" t="s">
        <v>397</v>
      </c>
      <c r="D359" s="1">
        <v>0</v>
      </c>
      <c r="E359" s="5">
        <v>46418</v>
      </c>
      <c r="G359" s="1">
        <v>1860</v>
      </c>
      <c r="H359" s="1">
        <v>1860</v>
      </c>
      <c r="J359" s="16"/>
      <c r="K359" s="18">
        <v>1.754E-2</v>
      </c>
    </row>
    <row r="360" spans="1:11" x14ac:dyDescent="0.3">
      <c r="A360" s="12">
        <v>44765</v>
      </c>
      <c r="B360" s="16"/>
      <c r="C360" s="1" t="s">
        <v>401</v>
      </c>
      <c r="D360" s="1">
        <v>2.5499999999999998E-2</v>
      </c>
      <c r="E360" s="5">
        <v>48518</v>
      </c>
      <c r="G360" s="1">
        <v>2900</v>
      </c>
      <c r="H360" s="1">
        <v>2900</v>
      </c>
      <c r="J360" s="16"/>
      <c r="K360" s="18">
        <v>2.5350000000000001E-2</v>
      </c>
    </row>
    <row r="361" spans="1:11" x14ac:dyDescent="0.3">
      <c r="A361" s="12">
        <v>44777</v>
      </c>
      <c r="B361" s="16"/>
      <c r="C361" s="1" t="s">
        <v>411</v>
      </c>
      <c r="D361" s="1">
        <v>1.3000000000000001E-2</v>
      </c>
      <c r="E361" s="5">
        <v>46326</v>
      </c>
      <c r="G361" s="1">
        <v>1233</v>
      </c>
      <c r="H361" s="1">
        <v>1233</v>
      </c>
      <c r="J361" s="16"/>
      <c r="K361" s="18">
        <v>1.061E-2</v>
      </c>
    </row>
    <row r="362" spans="1:11" x14ac:dyDescent="0.3">
      <c r="A362" s="12">
        <v>44778</v>
      </c>
      <c r="B362" s="16"/>
      <c r="C362" s="1" t="s">
        <v>389</v>
      </c>
      <c r="D362" s="1">
        <v>8.0000000000000002E-3</v>
      </c>
      <c r="E362" s="5">
        <v>47329</v>
      </c>
      <c r="G362" s="1">
        <v>2128</v>
      </c>
      <c r="H362" s="1">
        <v>2128</v>
      </c>
      <c r="J362" s="16"/>
      <c r="K362" s="18">
        <v>1.5520000000000001E-2</v>
      </c>
    </row>
    <row r="363" spans="1:11" x14ac:dyDescent="0.3">
      <c r="A363" s="12">
        <v>44779</v>
      </c>
      <c r="B363" s="16"/>
      <c r="C363" s="1" t="s">
        <v>401</v>
      </c>
      <c r="D363" s="1">
        <v>2.5499999999999998E-2</v>
      </c>
      <c r="E363" s="5">
        <v>48518</v>
      </c>
      <c r="G363" s="1">
        <v>1834</v>
      </c>
      <c r="H363" s="1">
        <v>1834</v>
      </c>
      <c r="J363" s="16"/>
      <c r="K363" s="18">
        <v>1.9820000000000001E-2</v>
      </c>
    </row>
    <row r="364" spans="1:11" x14ac:dyDescent="0.3">
      <c r="A364" s="12">
        <v>44780</v>
      </c>
      <c r="B364" s="16"/>
      <c r="C364" s="1" t="s">
        <v>403</v>
      </c>
      <c r="D364" s="1">
        <v>6.9999999999999993E-3</v>
      </c>
      <c r="E364" s="5">
        <v>48913</v>
      </c>
      <c r="G364" s="1">
        <v>703</v>
      </c>
      <c r="H364" s="1">
        <v>703</v>
      </c>
      <c r="J364" s="16"/>
      <c r="K364" s="18">
        <v>-1.1200000000000001E-3</v>
      </c>
    </row>
    <row r="365" spans="1:11" x14ac:dyDescent="0.3">
      <c r="A365" s="12">
        <v>44782</v>
      </c>
      <c r="B365" s="16"/>
      <c r="C365" s="1" t="s">
        <v>393</v>
      </c>
      <c r="D365" s="1">
        <v>0</v>
      </c>
      <c r="E365" s="5">
        <v>44967</v>
      </c>
      <c r="G365" s="1">
        <v>983</v>
      </c>
      <c r="H365" s="1">
        <v>983</v>
      </c>
      <c r="J365" s="16"/>
      <c r="K365" s="18">
        <v>4.4900000000000001E-3</v>
      </c>
    </row>
    <row r="366" spans="1:11" x14ac:dyDescent="0.3">
      <c r="A366" s="12">
        <v>44783</v>
      </c>
      <c r="B366" s="16"/>
      <c r="C366" s="1" t="s">
        <v>394</v>
      </c>
      <c r="D366" s="1">
        <v>0</v>
      </c>
      <c r="E366" s="5">
        <v>45148</v>
      </c>
      <c r="G366" s="1">
        <v>4754</v>
      </c>
      <c r="H366" s="1">
        <v>4754</v>
      </c>
      <c r="J366" s="16"/>
      <c r="K366" s="18">
        <v>7.8100000000000001E-3</v>
      </c>
    </row>
    <row r="367" spans="1:11" x14ac:dyDescent="0.3">
      <c r="A367" s="12">
        <v>44789</v>
      </c>
      <c r="B367" s="16"/>
      <c r="C367" s="1" t="s">
        <v>395</v>
      </c>
      <c r="D367" s="1">
        <v>0</v>
      </c>
      <c r="E367" s="5">
        <v>45245</v>
      </c>
      <c r="G367" s="1">
        <v>365</v>
      </c>
      <c r="H367" s="1">
        <v>365</v>
      </c>
      <c r="J367" s="16"/>
      <c r="K367" s="18">
        <v>1.3800000000000002E-3</v>
      </c>
    </row>
    <row r="368" spans="1:11" x14ac:dyDescent="0.3">
      <c r="A368" s="12">
        <v>44790</v>
      </c>
      <c r="B368" s="16"/>
      <c r="C368" s="1" t="s">
        <v>396</v>
      </c>
      <c r="D368" s="1">
        <v>0</v>
      </c>
      <c r="E368" s="5">
        <v>45058</v>
      </c>
      <c r="G368" s="1">
        <v>1338</v>
      </c>
      <c r="H368" s="1">
        <v>1338</v>
      </c>
      <c r="J368" s="16"/>
      <c r="K368" s="18">
        <v>5.9699999999999996E-3</v>
      </c>
    </row>
    <row r="369" spans="1:11" x14ac:dyDescent="0.3">
      <c r="A369" s="12">
        <v>44805</v>
      </c>
      <c r="B369" s="16" t="s">
        <v>400</v>
      </c>
      <c r="C369" s="1" t="s">
        <v>388</v>
      </c>
      <c r="D369" s="1">
        <v>0</v>
      </c>
      <c r="E369" s="5">
        <v>45808</v>
      </c>
      <c r="G369" s="1">
        <v>2035</v>
      </c>
      <c r="H369" s="1">
        <v>2035</v>
      </c>
      <c r="J369" s="16"/>
      <c r="K369" s="18">
        <v>1.8079999999999999E-2</v>
      </c>
    </row>
    <row r="370" spans="1:11" x14ac:dyDescent="0.3">
      <c r="A370" s="12">
        <v>44806</v>
      </c>
      <c r="B370" s="16"/>
      <c r="C370" s="1" t="s">
        <v>401</v>
      </c>
      <c r="D370" s="1">
        <v>2.5499999999999998E-2</v>
      </c>
      <c r="E370" s="5">
        <v>48518</v>
      </c>
      <c r="G370" s="1">
        <v>2009</v>
      </c>
      <c r="H370" s="1">
        <v>2009</v>
      </c>
      <c r="J370" s="16"/>
      <c r="K370" s="18">
        <v>2.8130000000000002E-2</v>
      </c>
    </row>
    <row r="371" spans="1:11" x14ac:dyDescent="0.3">
      <c r="A371" s="12">
        <v>44807</v>
      </c>
      <c r="B371" s="16"/>
      <c r="C371" s="1" t="s">
        <v>403</v>
      </c>
      <c r="D371" s="1">
        <v>6.9999999999999993E-3</v>
      </c>
      <c r="E371" s="5">
        <v>48913</v>
      </c>
      <c r="G371" s="1">
        <v>496</v>
      </c>
      <c r="H371" s="1">
        <v>496</v>
      </c>
      <c r="J371" s="16"/>
      <c r="K371" s="18">
        <v>6.0699999999999999E-3</v>
      </c>
    </row>
    <row r="372" spans="1:11" x14ac:dyDescent="0.3">
      <c r="A372" s="12">
        <v>44808</v>
      </c>
      <c r="B372" s="16"/>
      <c r="C372" s="1" t="s">
        <v>413</v>
      </c>
      <c r="D372" s="1">
        <v>1.9E-2</v>
      </c>
      <c r="E372" s="5">
        <v>55823</v>
      </c>
      <c r="G372" s="1">
        <v>1705</v>
      </c>
      <c r="H372" s="1">
        <v>1705</v>
      </c>
      <c r="J372" s="16"/>
      <c r="K372" s="18">
        <v>3.3340000000000002E-2</v>
      </c>
    </row>
    <row r="373" spans="1:11" x14ac:dyDescent="0.3">
      <c r="A373" s="12">
        <v>44810</v>
      </c>
      <c r="B373" s="16"/>
      <c r="C373" s="1" t="s">
        <v>393</v>
      </c>
      <c r="D373" s="1">
        <v>0</v>
      </c>
      <c r="E373" s="5">
        <v>45026</v>
      </c>
      <c r="G373" s="1">
        <v>799</v>
      </c>
      <c r="H373" s="1">
        <v>799</v>
      </c>
      <c r="J373" s="16"/>
      <c r="K373" s="18">
        <v>8.6800000000000002E-3</v>
      </c>
    </row>
    <row r="374" spans="1:11" x14ac:dyDescent="0.3">
      <c r="A374" s="12">
        <v>44811</v>
      </c>
      <c r="B374" s="16"/>
      <c r="C374" s="1" t="s">
        <v>394</v>
      </c>
      <c r="D374" s="1">
        <v>0</v>
      </c>
      <c r="E374" s="5">
        <v>45179</v>
      </c>
      <c r="G374" s="1">
        <v>4142</v>
      </c>
      <c r="H374" s="1">
        <v>4142</v>
      </c>
      <c r="J374" s="16"/>
      <c r="K374" s="18">
        <v>1.4079999999999999E-2</v>
      </c>
    </row>
    <row r="375" spans="1:11" x14ac:dyDescent="0.3">
      <c r="A375" s="12">
        <v>44817</v>
      </c>
      <c r="B375" s="16"/>
      <c r="C375" s="1" t="s">
        <v>395</v>
      </c>
      <c r="D375" s="1">
        <v>0</v>
      </c>
      <c r="E375" s="5">
        <v>44904</v>
      </c>
      <c r="G375" s="1">
        <v>385</v>
      </c>
      <c r="H375" s="1">
        <v>385</v>
      </c>
      <c r="J375" s="16"/>
      <c r="K375" s="18">
        <v>7.0699999999999999E-3</v>
      </c>
    </row>
    <row r="376" spans="1:11" x14ac:dyDescent="0.3">
      <c r="A376" s="12">
        <v>44818</v>
      </c>
      <c r="B376" s="16"/>
      <c r="C376" s="1" t="s">
        <v>396</v>
      </c>
      <c r="D376" s="1">
        <v>0</v>
      </c>
      <c r="E376" s="5">
        <v>45092</v>
      </c>
      <c r="G376" s="1">
        <v>1565</v>
      </c>
      <c r="H376" s="1">
        <v>1565</v>
      </c>
      <c r="J376" s="16"/>
      <c r="K376" s="18">
        <v>1.3080000000000001E-2</v>
      </c>
    </row>
    <row r="377" spans="1:11" x14ac:dyDescent="0.3">
      <c r="A377" s="9">
        <v>44819</v>
      </c>
      <c r="C377" s="1" t="s">
        <v>409</v>
      </c>
      <c r="D377" s="1">
        <v>2.1499999999999998E-2</v>
      </c>
      <c r="E377" s="9">
        <v>45961</v>
      </c>
      <c r="F377" s="6"/>
      <c r="G377" s="1">
        <v>863</v>
      </c>
      <c r="H377" s="1">
        <v>863</v>
      </c>
      <c r="J377" s="16"/>
      <c r="K377" s="16">
        <v>1.8749999999999999E-2</v>
      </c>
    </row>
    <row r="378" spans="1:11" x14ac:dyDescent="0.3">
      <c r="A378" s="9">
        <v>44820</v>
      </c>
      <c r="C378" s="1" t="s">
        <v>397</v>
      </c>
      <c r="D378" s="1">
        <v>0</v>
      </c>
      <c r="E378" s="9">
        <v>46418</v>
      </c>
      <c r="F378" s="6"/>
      <c r="G378" s="1">
        <v>2065</v>
      </c>
      <c r="H378" s="1">
        <v>2065</v>
      </c>
      <c r="J378" s="16"/>
      <c r="K378" s="16">
        <v>2.2280000000000001E-2</v>
      </c>
    </row>
    <row r="379" spans="1:11" x14ac:dyDescent="0.3">
      <c r="A379" s="9">
        <v>44821</v>
      </c>
      <c r="C379" s="1" t="s">
        <v>398</v>
      </c>
      <c r="D379" s="1">
        <v>5.0000000000000001E-3</v>
      </c>
      <c r="E379" s="9">
        <v>47603</v>
      </c>
      <c r="F379" s="6"/>
      <c r="G379" s="1">
        <v>1246</v>
      </c>
      <c r="H379" s="1">
        <v>1246</v>
      </c>
      <c r="J379" s="16"/>
      <c r="K379" s="16">
        <v>2.5099999999999997E-2</v>
      </c>
    </row>
    <row r="380" spans="1:11" x14ac:dyDescent="0.3">
      <c r="A380" s="9">
        <v>44824</v>
      </c>
      <c r="C380" s="1" t="s">
        <v>414</v>
      </c>
      <c r="D380" s="1">
        <v>3.4500000000000003E-2</v>
      </c>
      <c r="E380" s="9">
        <v>52139</v>
      </c>
      <c r="F380" s="6"/>
      <c r="G380" s="1">
        <v>5000</v>
      </c>
      <c r="H380" s="1">
        <v>5000</v>
      </c>
      <c r="J380" s="16"/>
      <c r="K380" s="16">
        <v>3.499E-2</v>
      </c>
    </row>
    <row r="381" spans="1:11" x14ac:dyDescent="0.3">
      <c r="A381" s="9">
        <v>44838</v>
      </c>
      <c r="C381" s="1" t="s">
        <v>393</v>
      </c>
      <c r="D381" s="1">
        <v>0</v>
      </c>
      <c r="E381" s="9">
        <v>45026</v>
      </c>
      <c r="F381" s="6"/>
      <c r="G381" s="1">
        <v>781</v>
      </c>
      <c r="H381" s="1">
        <v>781</v>
      </c>
      <c r="J381" s="16"/>
      <c r="K381" s="16">
        <v>1.5529999999999999E-2</v>
      </c>
    </row>
    <row r="382" spans="1:11" x14ac:dyDescent="0.3">
      <c r="A382" s="9">
        <v>44839</v>
      </c>
      <c r="C382" s="1" t="s">
        <v>394</v>
      </c>
      <c r="D382" s="1">
        <v>0</v>
      </c>
      <c r="E382" s="9">
        <v>45209</v>
      </c>
      <c r="F382" s="6"/>
      <c r="G382" s="1">
        <v>3499</v>
      </c>
      <c r="H382" s="1">
        <v>3499</v>
      </c>
      <c r="J382" s="16"/>
      <c r="K382" s="16">
        <v>1.9619999999999999E-2</v>
      </c>
    </row>
    <row r="383" spans="1:11" x14ac:dyDescent="0.3">
      <c r="A383" s="9">
        <v>44840</v>
      </c>
      <c r="C383" s="1" t="s">
        <v>405</v>
      </c>
      <c r="D383" s="1">
        <v>0.06</v>
      </c>
      <c r="E383" s="9">
        <v>47149</v>
      </c>
      <c r="F383" s="6"/>
      <c r="G383" s="1">
        <v>1151</v>
      </c>
      <c r="H383" s="1">
        <v>1151</v>
      </c>
      <c r="J383" s="16"/>
      <c r="K383" s="16">
        <v>2.632E-2</v>
      </c>
    </row>
    <row r="384" spans="1:11" x14ac:dyDescent="0.3">
      <c r="A384" s="9">
        <v>44841</v>
      </c>
      <c r="C384" s="1" t="s">
        <v>412</v>
      </c>
      <c r="D384" s="1">
        <v>0.01</v>
      </c>
      <c r="E384" s="9">
        <v>47817</v>
      </c>
      <c r="F384" s="6"/>
      <c r="G384" s="1">
        <v>505</v>
      </c>
      <c r="H384" s="1">
        <v>505</v>
      </c>
      <c r="J384" s="16"/>
      <c r="K384" s="16">
        <v>6.8799999999999998E-3</v>
      </c>
    </row>
    <row r="385" spans="1:11" x14ac:dyDescent="0.3">
      <c r="A385" s="9">
        <v>44842</v>
      </c>
      <c r="C385" s="1" t="s">
        <v>401</v>
      </c>
      <c r="D385" s="1">
        <v>2.5499999999999998E-2</v>
      </c>
      <c r="E385" s="9">
        <v>48518</v>
      </c>
      <c r="F385" s="6"/>
      <c r="G385" s="1">
        <v>2183</v>
      </c>
      <c r="H385" s="1">
        <v>2183</v>
      </c>
      <c r="J385" s="16"/>
      <c r="K385" s="16">
        <v>3.2250000000000001E-2</v>
      </c>
    </row>
    <row r="386" spans="1:11" x14ac:dyDescent="0.3">
      <c r="A386" s="9">
        <v>44843</v>
      </c>
      <c r="C386" s="1" t="s">
        <v>407</v>
      </c>
      <c r="D386" s="1">
        <v>0.01</v>
      </c>
      <c r="E386" s="9">
        <v>55071</v>
      </c>
      <c r="F386" s="6"/>
      <c r="G386" s="1">
        <v>1568</v>
      </c>
      <c r="H386" s="1">
        <v>1568</v>
      </c>
      <c r="J386" s="16"/>
      <c r="K386" s="16">
        <v>3.5650000000000001E-2</v>
      </c>
    </row>
    <row r="387" spans="1:11" x14ac:dyDescent="0.3">
      <c r="A387" s="9">
        <v>44845</v>
      </c>
      <c r="C387" s="1" t="s">
        <v>395</v>
      </c>
      <c r="D387" s="1">
        <v>0</v>
      </c>
      <c r="E387" s="9">
        <v>44936</v>
      </c>
      <c r="F387" s="6"/>
      <c r="G387" s="1">
        <v>451</v>
      </c>
      <c r="H387" s="1">
        <v>451</v>
      </c>
      <c r="J387" s="16"/>
      <c r="K387" s="16">
        <v>8.5299999999999994E-3</v>
      </c>
    </row>
    <row r="388" spans="1:11" x14ac:dyDescent="0.3">
      <c r="A388" s="9">
        <v>44846</v>
      </c>
      <c r="C388" s="1" t="s">
        <v>396</v>
      </c>
      <c r="D388" s="1">
        <v>0</v>
      </c>
      <c r="E388" s="9">
        <v>45122</v>
      </c>
      <c r="F388" s="6"/>
      <c r="G388" s="1">
        <v>1550</v>
      </c>
      <c r="H388" s="1">
        <v>1550</v>
      </c>
      <c r="J388" s="16"/>
      <c r="K388" s="16">
        <v>1.983E-2</v>
      </c>
    </row>
    <row r="389" spans="1:11" x14ac:dyDescent="0.3">
      <c r="A389" s="9">
        <v>44854</v>
      </c>
      <c r="B389" s="16" t="s">
        <v>400</v>
      </c>
      <c r="C389" s="1" t="s">
        <v>388</v>
      </c>
      <c r="D389" s="1">
        <v>0</v>
      </c>
      <c r="E389" s="9">
        <v>45808</v>
      </c>
      <c r="F389" s="6"/>
      <c r="G389" s="1">
        <v>2098</v>
      </c>
      <c r="H389" s="1">
        <v>2098</v>
      </c>
      <c r="J389" s="16"/>
      <c r="K389" s="16">
        <v>2.6629999999999997E-2</v>
      </c>
    </row>
    <row r="390" spans="1:11" x14ac:dyDescent="0.3">
      <c r="A390" s="9">
        <v>44855</v>
      </c>
      <c r="C390" s="1" t="s">
        <v>411</v>
      </c>
      <c r="D390" s="1">
        <v>1.95E-2</v>
      </c>
      <c r="E390" s="9">
        <v>46142</v>
      </c>
      <c r="F390" s="6"/>
      <c r="G390" s="1">
        <v>1465</v>
      </c>
      <c r="H390" s="1">
        <v>1465</v>
      </c>
      <c r="J390" s="16"/>
      <c r="K390" s="16">
        <v>2.6690000000000002E-2</v>
      </c>
    </row>
    <row r="391" spans="1:11" x14ac:dyDescent="0.3">
      <c r="A391" s="9">
        <v>44856</v>
      </c>
      <c r="C391" s="1" t="s">
        <v>389</v>
      </c>
      <c r="D391" s="1">
        <v>8.0000000000000002E-3</v>
      </c>
      <c r="E391" s="9">
        <v>47329</v>
      </c>
      <c r="F391" s="6"/>
      <c r="G391" s="1">
        <v>2983</v>
      </c>
      <c r="H391" s="1">
        <v>2983</v>
      </c>
      <c r="J391" s="16"/>
      <c r="K391" s="16">
        <v>3.2469999999999999E-2</v>
      </c>
    </row>
    <row r="392" spans="1:11" x14ac:dyDescent="0.3">
      <c r="A392" s="9">
        <v>44868</v>
      </c>
      <c r="C392" s="1" t="s">
        <v>397</v>
      </c>
      <c r="D392" s="1">
        <v>0</v>
      </c>
      <c r="E392" s="9">
        <v>46418</v>
      </c>
      <c r="F392" s="6"/>
      <c r="G392" s="1">
        <v>1498</v>
      </c>
      <c r="H392" s="1">
        <v>1498</v>
      </c>
      <c r="J392" s="16"/>
      <c r="K392" s="16">
        <v>2.6669999999999999E-2</v>
      </c>
    </row>
    <row r="393" spans="1:11" x14ac:dyDescent="0.3">
      <c r="A393" s="9">
        <v>44869</v>
      </c>
      <c r="C393" s="1" t="s">
        <v>412</v>
      </c>
      <c r="D393" s="1">
        <v>0.01</v>
      </c>
      <c r="E393" s="9">
        <v>47817</v>
      </c>
      <c r="F393" s="6"/>
      <c r="G393" s="1">
        <v>540</v>
      </c>
      <c r="H393" s="1">
        <v>540</v>
      </c>
      <c r="J393" s="16"/>
      <c r="K393" s="16">
        <v>5.8299999999999992E-3</v>
      </c>
    </row>
    <row r="394" spans="1:11" x14ac:dyDescent="0.3">
      <c r="A394" s="9">
        <v>44870</v>
      </c>
      <c r="C394" s="1" t="s">
        <v>401</v>
      </c>
      <c r="D394" s="1">
        <v>2.5499999999999998E-2</v>
      </c>
      <c r="E394" s="9">
        <v>48518</v>
      </c>
      <c r="F394" s="6"/>
      <c r="G394" s="1">
        <v>1541</v>
      </c>
      <c r="H394" s="1">
        <v>1541</v>
      </c>
      <c r="J394" s="16"/>
      <c r="K394" s="16">
        <v>3.3059999999999999E-2</v>
      </c>
    </row>
    <row r="395" spans="1:11" x14ac:dyDescent="0.3">
      <c r="A395" s="9">
        <v>44871</v>
      </c>
      <c r="C395" s="1" t="s">
        <v>404</v>
      </c>
      <c r="D395" s="1">
        <v>0.01</v>
      </c>
      <c r="E395" s="9">
        <v>52077</v>
      </c>
      <c r="F395" s="6"/>
      <c r="G395" s="1">
        <v>971</v>
      </c>
      <c r="H395" s="1">
        <v>971</v>
      </c>
      <c r="J395" s="16"/>
      <c r="K395" s="16">
        <v>3.5859999999999996E-2</v>
      </c>
    </row>
    <row r="396" spans="1:11" x14ac:dyDescent="0.3">
      <c r="A396" s="9">
        <v>44873</v>
      </c>
      <c r="C396" s="1" t="s">
        <v>393</v>
      </c>
      <c r="D396" s="1">
        <v>0</v>
      </c>
      <c r="E396" s="9">
        <v>45056</v>
      </c>
      <c r="F396" s="6"/>
      <c r="G396" s="1">
        <v>733</v>
      </c>
      <c r="H396" s="1">
        <v>733</v>
      </c>
      <c r="J396" s="16"/>
      <c r="K396" s="16">
        <v>2.0030000000000003E-2</v>
      </c>
    </row>
    <row r="397" spans="1:11" x14ac:dyDescent="0.3">
      <c r="A397" s="9">
        <v>44874</v>
      </c>
      <c r="C397" s="1" t="s">
        <v>394</v>
      </c>
      <c r="D397" s="1">
        <v>0</v>
      </c>
      <c r="E397" s="9">
        <v>45240</v>
      </c>
      <c r="F397" s="6"/>
      <c r="G397" s="1">
        <v>4292</v>
      </c>
      <c r="H397" s="1">
        <v>4292</v>
      </c>
      <c r="J397" s="16"/>
      <c r="K397" s="16">
        <v>2.537E-2</v>
      </c>
    </row>
    <row r="398" spans="1:11" x14ac:dyDescent="0.3">
      <c r="A398" s="9">
        <v>44880</v>
      </c>
      <c r="C398" s="1" t="s">
        <v>395</v>
      </c>
      <c r="D398" s="1">
        <v>0</v>
      </c>
      <c r="E398" s="9">
        <v>44977</v>
      </c>
      <c r="F398" s="6"/>
      <c r="G398" s="1">
        <v>483</v>
      </c>
      <c r="H398" s="1">
        <v>483</v>
      </c>
      <c r="J398" s="16"/>
      <c r="K398" s="16">
        <v>1.3690000000000001E-2</v>
      </c>
    </row>
    <row r="399" spans="1:11" x14ac:dyDescent="0.3">
      <c r="A399" s="9">
        <v>44881</v>
      </c>
      <c r="C399" s="1" t="s">
        <v>396</v>
      </c>
      <c r="D399" s="1">
        <v>0</v>
      </c>
      <c r="E399" s="9">
        <v>45158</v>
      </c>
      <c r="F399" s="6"/>
      <c r="G399" s="1">
        <v>1710</v>
      </c>
      <c r="H399" s="1">
        <v>1710</v>
      </c>
      <c r="J399" s="16"/>
      <c r="K399" s="16">
        <v>2.3629999999999998E-2</v>
      </c>
    </row>
    <row r="400" spans="1:11" x14ac:dyDescent="0.3">
      <c r="A400" s="9">
        <v>44882</v>
      </c>
      <c r="B400" s="16" t="s">
        <v>400</v>
      </c>
      <c r="C400" s="1" t="s">
        <v>388</v>
      </c>
      <c r="D400" s="1">
        <v>0</v>
      </c>
      <c r="E400" s="9">
        <v>45808</v>
      </c>
      <c r="F400" s="6"/>
      <c r="G400" s="1">
        <v>1644</v>
      </c>
      <c r="H400" s="1">
        <v>1644</v>
      </c>
      <c r="J400" s="16"/>
      <c r="K400" s="16">
        <v>2.351E-2</v>
      </c>
    </row>
    <row r="401" spans="1:11" x14ac:dyDescent="0.3">
      <c r="A401" s="9">
        <v>44883</v>
      </c>
      <c r="C401" s="1" t="s">
        <v>401</v>
      </c>
      <c r="D401" s="1">
        <v>6.9999999999999993E-3</v>
      </c>
      <c r="E401" s="9">
        <v>44882</v>
      </c>
      <c r="F401" s="6"/>
      <c r="G401" s="1">
        <v>1663</v>
      </c>
      <c r="H401" s="1">
        <v>1663</v>
      </c>
      <c r="J401" s="16"/>
      <c r="K401" s="16">
        <v>2.9009999999999998E-2</v>
      </c>
    </row>
    <row r="402" spans="1:11" x14ac:dyDescent="0.3">
      <c r="A402" s="9">
        <v>44884</v>
      </c>
      <c r="C402" s="1" t="s">
        <v>415</v>
      </c>
      <c r="D402" s="1">
        <v>5.1500000000000004E-2</v>
      </c>
      <c r="E402" s="9">
        <v>52901</v>
      </c>
      <c r="F402" s="6"/>
      <c r="G402" s="1">
        <v>1047</v>
      </c>
      <c r="H402" s="1">
        <v>1047</v>
      </c>
      <c r="J402" s="16"/>
      <c r="K402" s="16">
        <v>3.3010000000000005E-2</v>
      </c>
    </row>
  </sheetData>
  <conditionalFormatting sqref="B5:B117">
    <cfRule type="duplicateValues" dxfId="26" priority="1"/>
  </conditionalFormatting>
  <conditionalFormatting sqref="B5:B266">
    <cfRule type="duplicateValues" dxfId="25" priority="2"/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6676E-30F6-4CD6-9384-5E6F883080BE}">
  <dimension ref="A2:I2017"/>
  <sheetViews>
    <sheetView workbookViewId="0">
      <selection activeCell="B2" sqref="B2"/>
    </sheetView>
  </sheetViews>
  <sheetFormatPr baseColWidth="10" defaultRowHeight="14.4" x14ac:dyDescent="0.3"/>
  <cols>
    <col min="1" max="1" width="12.109375" style="1" bestFit="1" customWidth="1"/>
    <col min="2" max="3" width="11.5546875" style="1"/>
    <col min="4" max="4" width="11.6640625" style="1" bestFit="1" customWidth="1"/>
    <col min="5" max="5" width="12.109375" style="1" bestFit="1" customWidth="1"/>
    <col min="6" max="9" width="11.6640625" style="1" bestFit="1" customWidth="1"/>
  </cols>
  <sheetData>
    <row r="2" spans="1:9" x14ac:dyDescent="0.3">
      <c r="A2" s="1" t="s">
        <v>649</v>
      </c>
      <c r="B2" s="74" t="s">
        <v>650</v>
      </c>
    </row>
    <row r="4" spans="1:9" ht="27" x14ac:dyDescent="0.3">
      <c r="A4" s="1" t="s">
        <v>628</v>
      </c>
      <c r="B4" s="1" t="s">
        <v>417</v>
      </c>
      <c r="C4" s="1" t="s">
        <v>629</v>
      </c>
      <c r="D4" s="2" t="s">
        <v>630</v>
      </c>
      <c r="E4" s="1" t="s">
        <v>418</v>
      </c>
      <c r="F4" s="2" t="s">
        <v>631</v>
      </c>
      <c r="G4" s="2" t="s">
        <v>632</v>
      </c>
      <c r="H4" s="1" t="s">
        <v>424</v>
      </c>
      <c r="I4" s="30" t="s">
        <v>633</v>
      </c>
    </row>
    <row r="5" spans="1:9" x14ac:dyDescent="0.3">
      <c r="A5" s="9">
        <v>32960</v>
      </c>
      <c r="B5" s="1" t="s">
        <v>425</v>
      </c>
      <c r="C5" s="1" t="s">
        <v>426</v>
      </c>
      <c r="D5" s="1">
        <v>9.8199999999999996E-2</v>
      </c>
      <c r="E5" s="9">
        <v>43830</v>
      </c>
      <c r="F5" s="1">
        <v>43.570717999999999</v>
      </c>
    </row>
    <row r="6" spans="1:9" x14ac:dyDescent="0.3">
      <c r="A6" s="9">
        <v>33630</v>
      </c>
      <c r="B6" s="1" t="s">
        <v>427</v>
      </c>
      <c r="C6" s="1" t="s">
        <v>426</v>
      </c>
      <c r="D6" s="1">
        <v>8.5000000000000006E-2</v>
      </c>
      <c r="E6" s="9">
        <v>45041</v>
      </c>
      <c r="F6" s="31">
        <v>994.72983699999997</v>
      </c>
      <c r="I6" s="16">
        <v>8.33</v>
      </c>
    </row>
    <row r="7" spans="1:9" x14ac:dyDescent="0.3">
      <c r="A7" s="9">
        <v>33659</v>
      </c>
      <c r="B7" s="1" t="s">
        <v>427</v>
      </c>
      <c r="C7" s="1" t="s">
        <v>426</v>
      </c>
      <c r="D7" s="1">
        <v>8.5000000000000006E-2</v>
      </c>
      <c r="E7" s="9">
        <v>45041</v>
      </c>
      <c r="F7" s="31">
        <v>47.625073</v>
      </c>
      <c r="I7" s="1">
        <v>8.44</v>
      </c>
    </row>
    <row r="8" spans="1:9" x14ac:dyDescent="0.3">
      <c r="A8" s="9">
        <v>33688</v>
      </c>
      <c r="B8" s="1" t="s">
        <v>427</v>
      </c>
      <c r="C8" s="1" t="s">
        <v>426</v>
      </c>
      <c r="D8" s="1">
        <v>8.5000000000000006E-2</v>
      </c>
      <c r="E8" s="9">
        <v>45041</v>
      </c>
      <c r="F8" s="31">
        <v>541.19401100000005</v>
      </c>
      <c r="I8" s="1">
        <v>8.44</v>
      </c>
    </row>
    <row r="9" spans="1:9" x14ac:dyDescent="0.3">
      <c r="A9" s="9">
        <v>33721</v>
      </c>
      <c r="B9" s="1" t="s">
        <v>427</v>
      </c>
      <c r="C9" s="1" t="s">
        <v>426</v>
      </c>
      <c r="D9" s="1">
        <v>8.5000000000000006E-2</v>
      </c>
      <c r="E9" s="9">
        <v>45041</v>
      </c>
      <c r="F9" s="31">
        <v>457.34705200000002</v>
      </c>
      <c r="I9" s="1">
        <v>8.69</v>
      </c>
    </row>
    <row r="10" spans="1:9" x14ac:dyDescent="0.3">
      <c r="A10" s="9">
        <v>33749</v>
      </c>
      <c r="B10" s="1" t="s">
        <v>427</v>
      </c>
      <c r="C10" s="1" t="s">
        <v>426</v>
      </c>
      <c r="D10" s="1">
        <v>8.5000000000000006E-2</v>
      </c>
      <c r="E10" s="9">
        <v>45041</v>
      </c>
      <c r="F10" s="31">
        <v>1161.661511</v>
      </c>
      <c r="I10" s="1">
        <v>8.68</v>
      </c>
    </row>
    <row r="11" spans="1:9" x14ac:dyDescent="0.3">
      <c r="A11" s="9">
        <v>33780</v>
      </c>
      <c r="B11" s="1" t="s">
        <v>427</v>
      </c>
      <c r="C11" s="1" t="s">
        <v>426</v>
      </c>
      <c r="D11" s="1">
        <v>8.5000000000000006E-2</v>
      </c>
      <c r="E11" s="9">
        <v>45041</v>
      </c>
      <c r="F11" s="31">
        <v>192.848007</v>
      </c>
      <c r="I11" s="1">
        <v>8.7200000000000006</v>
      </c>
    </row>
    <row r="12" spans="1:9" x14ac:dyDescent="0.3">
      <c r="A12" s="9">
        <v>33812</v>
      </c>
      <c r="B12" s="1" t="s">
        <v>427</v>
      </c>
      <c r="C12" s="1" t="s">
        <v>426</v>
      </c>
      <c r="D12" s="1">
        <v>8.5000000000000006E-2</v>
      </c>
      <c r="E12" s="9">
        <v>45041</v>
      </c>
      <c r="F12" s="31">
        <v>996.25432799999999</v>
      </c>
      <c r="I12" s="1">
        <v>8.74</v>
      </c>
    </row>
    <row r="13" spans="1:9" x14ac:dyDescent="0.3">
      <c r="A13" s="9">
        <v>33841</v>
      </c>
      <c r="B13" s="1" t="s">
        <v>427</v>
      </c>
      <c r="C13" s="1" t="s">
        <v>426</v>
      </c>
      <c r="D13" s="1">
        <v>8.5000000000000006E-2</v>
      </c>
      <c r="E13" s="9">
        <v>45041</v>
      </c>
      <c r="F13" s="31">
        <v>756.60447299999998</v>
      </c>
      <c r="I13" s="1">
        <v>8.93</v>
      </c>
    </row>
    <row r="14" spans="1:9" x14ac:dyDescent="0.3">
      <c r="A14" s="9">
        <v>33872</v>
      </c>
      <c r="B14" s="1" t="s">
        <v>427</v>
      </c>
      <c r="C14" s="1" t="s">
        <v>426</v>
      </c>
      <c r="D14" s="1">
        <v>8.5000000000000006E-2</v>
      </c>
      <c r="E14" s="9">
        <v>45041</v>
      </c>
      <c r="F14" s="31">
        <v>1076.899858</v>
      </c>
      <c r="I14" s="1">
        <v>9.01</v>
      </c>
    </row>
    <row r="15" spans="1:9" x14ac:dyDescent="0.3">
      <c r="A15" s="9">
        <v>33903</v>
      </c>
      <c r="B15" s="1" t="s">
        <v>427</v>
      </c>
      <c r="C15" s="1" t="s">
        <v>426</v>
      </c>
      <c r="D15" s="1">
        <v>8.5000000000000006E-2</v>
      </c>
      <c r="E15" s="9">
        <v>45041</v>
      </c>
      <c r="F15" s="31">
        <v>532.04706999999996</v>
      </c>
      <c r="I15" s="1">
        <v>8.68</v>
      </c>
    </row>
    <row r="16" spans="1:9" x14ac:dyDescent="0.3">
      <c r="A16" s="9">
        <v>33966</v>
      </c>
      <c r="B16" s="1" t="s">
        <v>427</v>
      </c>
      <c r="C16" s="1" t="s">
        <v>426</v>
      </c>
      <c r="D16" s="1">
        <v>8.5000000000000006E-2</v>
      </c>
      <c r="E16" s="9">
        <v>45041</v>
      </c>
      <c r="F16" s="31">
        <v>576.71463200000005</v>
      </c>
      <c r="I16" s="1">
        <v>8.69</v>
      </c>
    </row>
    <row r="17" spans="1:9" x14ac:dyDescent="0.3">
      <c r="A17" s="9">
        <v>33994</v>
      </c>
      <c r="B17" s="1" t="s">
        <v>427</v>
      </c>
      <c r="C17" s="1" t="s">
        <v>426</v>
      </c>
      <c r="D17" s="1">
        <v>8.5000000000000006E-2</v>
      </c>
      <c r="E17" s="9">
        <v>45041</v>
      </c>
      <c r="F17" s="31">
        <v>386.76315699999998</v>
      </c>
      <c r="I17" s="1">
        <v>8.4499999999999993</v>
      </c>
    </row>
    <row r="18" spans="1:9" x14ac:dyDescent="0.3">
      <c r="A18" s="9">
        <v>34025</v>
      </c>
      <c r="B18" s="1" t="s">
        <v>427</v>
      </c>
      <c r="C18" s="1" t="s">
        <v>426</v>
      </c>
      <c r="D18" s="1">
        <v>8.5000000000000006E-2</v>
      </c>
      <c r="E18" s="9">
        <v>45041</v>
      </c>
      <c r="F18" s="31">
        <v>315.56946599999998</v>
      </c>
      <c r="I18" s="1">
        <v>8.1199999999999992</v>
      </c>
    </row>
    <row r="19" spans="1:9" x14ac:dyDescent="0.3">
      <c r="A19" s="9">
        <v>34053</v>
      </c>
      <c r="B19" s="1" t="s">
        <v>427</v>
      </c>
      <c r="C19" s="1" t="s">
        <v>426</v>
      </c>
      <c r="D19" s="1">
        <v>8.5000000000000006E-2</v>
      </c>
      <c r="E19" s="9">
        <v>45041</v>
      </c>
      <c r="F19" s="31">
        <v>787.85652100000004</v>
      </c>
      <c r="I19" s="1">
        <v>7.71</v>
      </c>
    </row>
    <row r="20" spans="1:9" x14ac:dyDescent="0.3">
      <c r="A20" s="9">
        <v>34085</v>
      </c>
      <c r="B20" s="1" t="s">
        <v>427</v>
      </c>
      <c r="C20" s="1" t="s">
        <v>426</v>
      </c>
      <c r="D20" s="1">
        <v>8.5000000000000006E-2</v>
      </c>
      <c r="E20" s="9">
        <v>45041</v>
      </c>
      <c r="F20" s="31">
        <v>556.74381100000005</v>
      </c>
      <c r="I20" s="1">
        <v>7.61</v>
      </c>
    </row>
    <row r="21" spans="1:9" x14ac:dyDescent="0.3">
      <c r="A21" s="9">
        <v>34206</v>
      </c>
      <c r="B21" s="1" t="s">
        <v>427</v>
      </c>
      <c r="C21" s="1" t="s">
        <v>426</v>
      </c>
      <c r="D21" s="1">
        <v>8.5000000000000006E-2</v>
      </c>
      <c r="E21" s="9">
        <v>45041</v>
      </c>
      <c r="F21" s="31">
        <v>1103.8833340000001</v>
      </c>
      <c r="I21" s="1">
        <v>7.1980000000000004</v>
      </c>
    </row>
    <row r="22" spans="1:9" x14ac:dyDescent="0.3">
      <c r="A22" s="9">
        <v>34239</v>
      </c>
      <c r="B22" s="1" t="s">
        <v>427</v>
      </c>
      <c r="C22" s="1" t="s">
        <v>426</v>
      </c>
      <c r="D22" s="1">
        <v>8.5000000000000006E-2</v>
      </c>
      <c r="E22" s="9">
        <v>45041</v>
      </c>
      <c r="F22" s="31">
        <v>975.36881200000005</v>
      </c>
      <c r="I22" s="1">
        <v>6.75</v>
      </c>
    </row>
    <row r="23" spans="1:9" x14ac:dyDescent="0.3">
      <c r="A23" s="9">
        <v>34267</v>
      </c>
      <c r="B23" s="1" t="s">
        <v>427</v>
      </c>
      <c r="C23" s="1" t="s">
        <v>426</v>
      </c>
      <c r="D23" s="1">
        <v>8.5000000000000006E-2</v>
      </c>
      <c r="E23" s="9">
        <v>45041</v>
      </c>
      <c r="F23" s="31">
        <v>716.35793200000001</v>
      </c>
      <c r="I23" s="1">
        <v>6.66</v>
      </c>
    </row>
    <row r="24" spans="1:9" x14ac:dyDescent="0.3">
      <c r="A24" s="9">
        <v>34359</v>
      </c>
      <c r="B24" s="1" t="s">
        <v>427</v>
      </c>
      <c r="C24" s="1" t="s">
        <v>426</v>
      </c>
      <c r="D24" s="1">
        <v>8.5000000000000006E-2</v>
      </c>
      <c r="E24" s="9">
        <v>45041</v>
      </c>
      <c r="F24" s="31">
        <v>803.10142299999995</v>
      </c>
      <c r="I24" s="1">
        <v>6.38</v>
      </c>
    </row>
    <row r="25" spans="1:9" x14ac:dyDescent="0.3">
      <c r="A25" s="9">
        <v>33646</v>
      </c>
      <c r="B25" s="1" t="s">
        <v>428</v>
      </c>
      <c r="C25" s="1" t="s">
        <v>426</v>
      </c>
      <c r="D25" s="1">
        <v>8.2500000000000004E-2</v>
      </c>
      <c r="E25" s="9">
        <v>44676</v>
      </c>
      <c r="F25" s="31">
        <v>1500</v>
      </c>
      <c r="I25" s="1">
        <v>8.36</v>
      </c>
    </row>
    <row r="26" spans="1:9" x14ac:dyDescent="0.3">
      <c r="A26" s="9">
        <v>34390</v>
      </c>
      <c r="B26" s="1" t="s">
        <v>429</v>
      </c>
      <c r="C26" s="1" t="s">
        <v>430</v>
      </c>
      <c r="D26" s="1">
        <v>0.06</v>
      </c>
      <c r="E26" s="9">
        <v>45955</v>
      </c>
      <c r="F26" s="31">
        <v>1052</v>
      </c>
    </row>
    <row r="27" spans="1:9" x14ac:dyDescent="0.3">
      <c r="A27" s="9">
        <v>34418</v>
      </c>
      <c r="B27" s="1" t="s">
        <v>429</v>
      </c>
      <c r="C27" s="1" t="s">
        <v>430</v>
      </c>
      <c r="D27" s="1">
        <v>0.06</v>
      </c>
      <c r="E27" s="9">
        <v>45955</v>
      </c>
      <c r="F27" s="31">
        <v>879</v>
      </c>
    </row>
    <row r="28" spans="1:9" x14ac:dyDescent="0.3">
      <c r="A28" s="9">
        <v>34449</v>
      </c>
      <c r="B28" s="1" t="s">
        <v>429</v>
      </c>
      <c r="C28" s="1" t="s">
        <v>430</v>
      </c>
      <c r="D28" s="1">
        <v>0.06</v>
      </c>
      <c r="E28" s="9">
        <v>45955</v>
      </c>
      <c r="F28" s="31">
        <v>391</v>
      </c>
    </row>
    <row r="29" spans="1:9" x14ac:dyDescent="0.3">
      <c r="A29" s="9">
        <v>34479</v>
      </c>
      <c r="B29" s="1" t="s">
        <v>429</v>
      </c>
      <c r="C29" s="1" t="s">
        <v>430</v>
      </c>
      <c r="D29" s="1">
        <v>0.06</v>
      </c>
      <c r="E29" s="9">
        <v>45955</v>
      </c>
      <c r="F29" s="31">
        <v>373</v>
      </c>
    </row>
    <row r="30" spans="1:9" x14ac:dyDescent="0.3">
      <c r="A30" s="9">
        <v>34512</v>
      </c>
      <c r="B30" s="1" t="s">
        <v>429</v>
      </c>
      <c r="C30" s="1" t="s">
        <v>430</v>
      </c>
      <c r="D30" s="1">
        <v>0.06</v>
      </c>
      <c r="E30" s="9">
        <v>45955</v>
      </c>
      <c r="F30" s="31">
        <v>583</v>
      </c>
    </row>
    <row r="31" spans="1:9" x14ac:dyDescent="0.3">
      <c r="A31" s="9">
        <v>34540</v>
      </c>
      <c r="B31" s="1" t="s">
        <v>429</v>
      </c>
      <c r="C31" s="1" t="s">
        <v>430</v>
      </c>
      <c r="D31" s="1">
        <v>0.06</v>
      </c>
      <c r="E31" s="9">
        <v>45955</v>
      </c>
      <c r="F31" s="31">
        <v>500</v>
      </c>
    </row>
    <row r="32" spans="1:9" x14ac:dyDescent="0.3">
      <c r="A32" s="9">
        <v>34571</v>
      </c>
      <c r="B32" s="1" t="s">
        <v>429</v>
      </c>
      <c r="C32" s="1" t="s">
        <v>430</v>
      </c>
      <c r="D32" s="1">
        <v>0.06</v>
      </c>
      <c r="E32" s="9">
        <v>45955</v>
      </c>
      <c r="F32" s="31">
        <v>546</v>
      </c>
    </row>
    <row r="33" spans="1:9" x14ac:dyDescent="0.3">
      <c r="A33" s="9">
        <v>34724</v>
      </c>
      <c r="B33" s="1" t="s">
        <v>429</v>
      </c>
      <c r="C33" s="1" t="s">
        <v>430</v>
      </c>
      <c r="D33" s="1">
        <v>0.06</v>
      </c>
      <c r="E33" s="9">
        <v>45955</v>
      </c>
      <c r="F33" s="31">
        <v>360</v>
      </c>
    </row>
    <row r="34" spans="1:9" x14ac:dyDescent="0.3">
      <c r="A34" s="9">
        <v>34757</v>
      </c>
      <c r="B34" s="1" t="s">
        <v>429</v>
      </c>
      <c r="C34" s="1" t="s">
        <v>430</v>
      </c>
      <c r="D34" s="1">
        <v>0.06</v>
      </c>
      <c r="E34" s="9">
        <v>45955</v>
      </c>
      <c r="F34" s="31">
        <v>431</v>
      </c>
    </row>
    <row r="35" spans="1:9" x14ac:dyDescent="0.3">
      <c r="A35" s="9">
        <v>34876</v>
      </c>
      <c r="B35" s="1" t="s">
        <v>429</v>
      </c>
      <c r="C35" s="1" t="s">
        <v>430</v>
      </c>
      <c r="D35" s="1">
        <v>0.06</v>
      </c>
      <c r="E35" s="9">
        <v>45955</v>
      </c>
      <c r="F35" s="31">
        <v>813</v>
      </c>
    </row>
    <row r="36" spans="1:9" x14ac:dyDescent="0.3">
      <c r="A36" s="9">
        <v>34967</v>
      </c>
      <c r="B36" s="1" t="s">
        <v>429</v>
      </c>
      <c r="C36" s="1" t="s">
        <v>430</v>
      </c>
      <c r="D36" s="1">
        <v>0.06</v>
      </c>
      <c r="E36" s="9">
        <v>45955</v>
      </c>
      <c r="F36" s="31">
        <v>607</v>
      </c>
    </row>
    <row r="37" spans="1:9" x14ac:dyDescent="0.3">
      <c r="A37" s="9">
        <v>35028</v>
      </c>
      <c r="B37" s="1" t="s">
        <v>429</v>
      </c>
      <c r="C37" s="1" t="s">
        <v>430</v>
      </c>
      <c r="D37" s="1">
        <v>0.06</v>
      </c>
      <c r="E37" s="9">
        <v>45955</v>
      </c>
      <c r="F37" s="31">
        <v>362</v>
      </c>
    </row>
    <row r="38" spans="1:9" x14ac:dyDescent="0.3">
      <c r="A38" s="9">
        <v>35271</v>
      </c>
      <c r="B38" s="1" t="s">
        <v>429</v>
      </c>
      <c r="C38" s="1" t="s">
        <v>430</v>
      </c>
      <c r="D38" s="1">
        <v>0.06</v>
      </c>
      <c r="E38" s="9">
        <v>45955</v>
      </c>
      <c r="F38" s="31">
        <v>312</v>
      </c>
    </row>
    <row r="39" spans="1:9" x14ac:dyDescent="0.3">
      <c r="A39" s="9">
        <v>35656</v>
      </c>
      <c r="B39" s="1" t="s">
        <v>429</v>
      </c>
      <c r="C39" s="1" t="s">
        <v>430</v>
      </c>
      <c r="D39" s="1">
        <v>0.06</v>
      </c>
      <c r="E39" s="9">
        <v>45955</v>
      </c>
      <c r="F39" s="31">
        <v>545</v>
      </c>
    </row>
    <row r="40" spans="1:9" x14ac:dyDescent="0.3">
      <c r="A40" s="9">
        <v>35712</v>
      </c>
      <c r="B40" s="1" t="s">
        <v>429</v>
      </c>
      <c r="C40" s="1" t="s">
        <v>430</v>
      </c>
      <c r="D40" s="1">
        <v>0.06</v>
      </c>
      <c r="E40" s="9">
        <v>45955</v>
      </c>
      <c r="F40" s="31">
        <v>862</v>
      </c>
    </row>
    <row r="41" spans="1:9" x14ac:dyDescent="0.3">
      <c r="A41" s="9">
        <v>35810</v>
      </c>
      <c r="B41" s="1" t="s">
        <v>429</v>
      </c>
      <c r="C41" s="1" t="s">
        <v>430</v>
      </c>
      <c r="D41" s="1">
        <v>0.06</v>
      </c>
      <c r="E41" s="9">
        <v>45955</v>
      </c>
      <c r="F41" s="31">
        <v>793</v>
      </c>
    </row>
    <row r="42" spans="1:9" x14ac:dyDescent="0.3">
      <c r="A42" s="9">
        <v>35882</v>
      </c>
      <c r="B42" s="1" t="s">
        <v>431</v>
      </c>
      <c r="C42" s="1" t="s">
        <v>432</v>
      </c>
      <c r="D42" s="1">
        <v>0</v>
      </c>
      <c r="E42" s="9">
        <v>46840</v>
      </c>
      <c r="F42" s="31">
        <v>46.232602999999997</v>
      </c>
      <c r="I42" s="1">
        <v>5.68</v>
      </c>
    </row>
    <row r="43" spans="1:9" x14ac:dyDescent="0.3">
      <c r="A43" s="14">
        <v>35866</v>
      </c>
      <c r="B43" s="1" t="s">
        <v>433</v>
      </c>
      <c r="C43" s="1" t="s">
        <v>426</v>
      </c>
      <c r="D43" s="1">
        <v>5.5E-2</v>
      </c>
      <c r="E43" s="9">
        <v>47233</v>
      </c>
      <c r="F43" s="31">
        <v>1908</v>
      </c>
    </row>
    <row r="44" spans="1:9" x14ac:dyDescent="0.3">
      <c r="A44" s="14">
        <v>35894</v>
      </c>
      <c r="B44" s="1" t="s">
        <v>433</v>
      </c>
      <c r="C44" s="1" t="s">
        <v>426</v>
      </c>
      <c r="D44" s="1">
        <v>5.5E-2</v>
      </c>
      <c r="E44" s="9">
        <v>47233</v>
      </c>
      <c r="F44" s="31">
        <v>1135</v>
      </c>
    </row>
    <row r="45" spans="1:9" x14ac:dyDescent="0.3">
      <c r="A45" s="14">
        <v>35929</v>
      </c>
      <c r="B45" s="1" t="s">
        <v>433</v>
      </c>
      <c r="C45" s="1" t="s">
        <v>426</v>
      </c>
      <c r="D45" s="1">
        <v>5.5E-2</v>
      </c>
      <c r="E45" s="9">
        <v>47233</v>
      </c>
      <c r="F45" s="31">
        <v>773</v>
      </c>
    </row>
    <row r="46" spans="1:9" x14ac:dyDescent="0.3">
      <c r="A46" s="14">
        <v>35957</v>
      </c>
      <c r="B46" s="1" t="s">
        <v>433</v>
      </c>
      <c r="C46" s="1" t="s">
        <v>426</v>
      </c>
      <c r="D46" s="1">
        <v>5.5E-2</v>
      </c>
      <c r="E46" s="9">
        <v>47233</v>
      </c>
      <c r="F46" s="31">
        <v>991</v>
      </c>
    </row>
    <row r="47" spans="1:9" x14ac:dyDescent="0.3">
      <c r="A47" s="14">
        <v>36020</v>
      </c>
      <c r="B47" s="1" t="s">
        <v>433</v>
      </c>
      <c r="C47" s="1" t="s">
        <v>426</v>
      </c>
      <c r="D47" s="1">
        <v>5.5E-2</v>
      </c>
      <c r="E47" s="9">
        <v>47233</v>
      </c>
      <c r="F47" s="31">
        <v>742</v>
      </c>
    </row>
    <row r="48" spans="1:9" x14ac:dyDescent="0.3">
      <c r="A48" s="14">
        <v>36139</v>
      </c>
      <c r="B48" s="1" t="s">
        <v>433</v>
      </c>
      <c r="C48" s="1" t="s">
        <v>426</v>
      </c>
      <c r="D48" s="1">
        <v>5.5E-2</v>
      </c>
      <c r="E48" s="9">
        <v>47233</v>
      </c>
      <c r="F48" s="31">
        <v>536</v>
      </c>
    </row>
    <row r="49" spans="1:9" x14ac:dyDescent="0.3">
      <c r="A49" s="14">
        <v>36167</v>
      </c>
      <c r="B49" s="1" t="s">
        <v>433</v>
      </c>
      <c r="C49" s="1" t="s">
        <v>426</v>
      </c>
      <c r="D49" s="1">
        <v>5.5E-2</v>
      </c>
      <c r="E49" s="9">
        <v>47233</v>
      </c>
      <c r="F49" s="31">
        <v>370</v>
      </c>
    </row>
    <row r="50" spans="1:9" x14ac:dyDescent="0.3">
      <c r="A50" s="14">
        <v>36195</v>
      </c>
      <c r="B50" s="1" t="s">
        <v>433</v>
      </c>
      <c r="C50" s="1" t="s">
        <v>426</v>
      </c>
      <c r="D50" s="1">
        <v>5.5E-2</v>
      </c>
      <c r="E50" s="9">
        <v>47233</v>
      </c>
      <c r="F50" s="31">
        <v>502</v>
      </c>
    </row>
    <row r="51" spans="1:9" x14ac:dyDescent="0.3">
      <c r="A51" s="14">
        <v>36342</v>
      </c>
      <c r="B51" s="1" t="s">
        <v>433</v>
      </c>
      <c r="C51" s="1" t="s">
        <v>426</v>
      </c>
      <c r="D51" s="1">
        <v>5.5E-2</v>
      </c>
      <c r="E51" s="9">
        <v>47233</v>
      </c>
      <c r="F51" s="32">
        <v>540</v>
      </c>
      <c r="G51" s="32">
        <v>1665</v>
      </c>
      <c r="H51" s="32">
        <v>540</v>
      </c>
      <c r="I51" s="13">
        <v>5.3900000000000003E-2</v>
      </c>
    </row>
    <row r="52" spans="1:9" x14ac:dyDescent="0.3">
      <c r="A52" s="14">
        <v>36377</v>
      </c>
      <c r="B52" s="1" t="s">
        <v>433</v>
      </c>
      <c r="C52" s="1" t="s">
        <v>426</v>
      </c>
      <c r="D52" s="1">
        <v>5.5E-2</v>
      </c>
      <c r="E52" s="9">
        <v>47233</v>
      </c>
      <c r="F52" s="32">
        <v>495</v>
      </c>
      <c r="G52" s="32">
        <v>725</v>
      </c>
      <c r="H52" s="32">
        <v>495</v>
      </c>
      <c r="I52" s="13">
        <v>5.7099999999999998E-2</v>
      </c>
    </row>
    <row r="53" spans="1:9" x14ac:dyDescent="0.3">
      <c r="A53" s="14">
        <v>36424</v>
      </c>
      <c r="B53" s="1" t="s">
        <v>434</v>
      </c>
      <c r="C53" s="1" t="s">
        <v>435</v>
      </c>
      <c r="D53" s="1">
        <v>3.4000000000000002E-2</v>
      </c>
      <c r="E53" s="9">
        <v>47324</v>
      </c>
      <c r="F53" s="32">
        <v>2800</v>
      </c>
      <c r="G53" s="32"/>
      <c r="H53" s="32"/>
      <c r="I53" s="13">
        <v>3.4099999999999998E-2</v>
      </c>
    </row>
    <row r="54" spans="1:9" x14ac:dyDescent="0.3">
      <c r="A54" s="14">
        <v>36440</v>
      </c>
      <c r="B54" s="1" t="s">
        <v>433</v>
      </c>
      <c r="C54" s="1" t="s">
        <v>426</v>
      </c>
      <c r="D54" s="1">
        <v>5.5E-2</v>
      </c>
      <c r="E54" s="9">
        <v>47233</v>
      </c>
      <c r="F54" s="32">
        <v>511</v>
      </c>
      <c r="G54" s="32">
        <v>1426</v>
      </c>
      <c r="H54" s="32">
        <v>511</v>
      </c>
      <c r="I54" s="13">
        <v>5.9700000000000003E-2</v>
      </c>
    </row>
    <row r="55" spans="1:9" x14ac:dyDescent="0.3">
      <c r="A55" s="14">
        <v>36531</v>
      </c>
      <c r="B55" s="1" t="s">
        <v>433</v>
      </c>
      <c r="C55" s="1" t="s">
        <v>426</v>
      </c>
      <c r="D55" s="1">
        <v>5.5E-2</v>
      </c>
      <c r="E55" s="9">
        <v>47233</v>
      </c>
      <c r="F55" s="32">
        <v>894</v>
      </c>
      <c r="G55" s="32">
        <v>1845</v>
      </c>
      <c r="H55" s="32">
        <v>730</v>
      </c>
      <c r="I55" s="13">
        <v>6.1400000000000003E-2</v>
      </c>
    </row>
    <row r="56" spans="1:9" x14ac:dyDescent="0.3">
      <c r="A56" s="14">
        <v>36587</v>
      </c>
      <c r="B56" s="1" t="s">
        <v>433</v>
      </c>
      <c r="C56" s="1" t="s">
        <v>426</v>
      </c>
      <c r="D56" s="1">
        <v>5.5E-2</v>
      </c>
      <c r="E56" s="9">
        <v>47233</v>
      </c>
      <c r="F56" s="32">
        <v>840</v>
      </c>
      <c r="G56" s="32">
        <v>1523</v>
      </c>
      <c r="H56" s="32">
        <v>653</v>
      </c>
      <c r="I56" s="13">
        <v>5.9700000000000003E-2</v>
      </c>
    </row>
    <row r="57" spans="1:9" x14ac:dyDescent="0.3">
      <c r="A57" s="14">
        <v>36622</v>
      </c>
      <c r="B57" s="1" t="s">
        <v>433</v>
      </c>
      <c r="C57" s="1" t="s">
        <v>426</v>
      </c>
      <c r="D57" s="1">
        <v>5.5E-2</v>
      </c>
      <c r="E57" s="9">
        <v>47233</v>
      </c>
      <c r="F57" s="32">
        <v>700</v>
      </c>
      <c r="G57" s="32">
        <v>1466</v>
      </c>
      <c r="H57" s="32">
        <v>533</v>
      </c>
      <c r="I57" s="13">
        <v>5.6899999999999999E-2</v>
      </c>
    </row>
    <row r="58" spans="1:9" x14ac:dyDescent="0.3">
      <c r="A58" s="14">
        <v>36622</v>
      </c>
      <c r="B58" s="1" t="s">
        <v>434</v>
      </c>
      <c r="C58" s="1" t="s">
        <v>435</v>
      </c>
      <c r="D58" s="1">
        <v>3.4000000000000002E-2</v>
      </c>
      <c r="E58" s="9">
        <v>47324</v>
      </c>
      <c r="F58" s="32">
        <v>266</v>
      </c>
      <c r="G58" s="32">
        <v>718</v>
      </c>
      <c r="H58" s="32">
        <v>253</v>
      </c>
      <c r="I58" s="13">
        <v>3.7199999999999997E-2</v>
      </c>
    </row>
    <row r="59" spans="1:9" x14ac:dyDescent="0.3">
      <c r="A59" s="14">
        <v>36650</v>
      </c>
      <c r="B59" s="1" t="s">
        <v>433</v>
      </c>
      <c r="C59" s="1" t="s">
        <v>426</v>
      </c>
      <c r="D59" s="1">
        <v>5.5E-2</v>
      </c>
      <c r="E59" s="9">
        <v>47233</v>
      </c>
      <c r="F59" s="32">
        <v>911</v>
      </c>
      <c r="G59" s="32">
        <v>1587</v>
      </c>
      <c r="H59" s="32">
        <v>695</v>
      </c>
      <c r="I59" s="13">
        <v>5.8599999999999999E-2</v>
      </c>
    </row>
    <row r="60" spans="1:9" x14ac:dyDescent="0.3">
      <c r="A60" s="14">
        <v>36650</v>
      </c>
      <c r="B60" s="1" t="s">
        <v>434</v>
      </c>
      <c r="C60" s="1" t="s">
        <v>435</v>
      </c>
      <c r="D60" s="1">
        <v>3.4000000000000002E-2</v>
      </c>
      <c r="E60" s="9">
        <v>47324</v>
      </c>
      <c r="F60" s="32">
        <v>162</v>
      </c>
      <c r="G60" s="32"/>
      <c r="H60" s="32"/>
      <c r="I60" s="13">
        <v>3.7100000000000001E-2</v>
      </c>
    </row>
    <row r="61" spans="1:9" x14ac:dyDescent="0.3">
      <c r="A61" s="14">
        <v>36713</v>
      </c>
      <c r="B61" s="1" t="s">
        <v>433</v>
      </c>
      <c r="C61" s="1" t="s">
        <v>426</v>
      </c>
      <c r="D61" s="1">
        <v>5.5E-2</v>
      </c>
      <c r="E61" s="9">
        <v>47233</v>
      </c>
      <c r="F61" s="32">
        <v>700</v>
      </c>
      <c r="G61" s="32">
        <v>2025</v>
      </c>
      <c r="H61" s="32">
        <v>700</v>
      </c>
      <c r="I61" s="13">
        <v>5.6399999999999999E-2</v>
      </c>
    </row>
    <row r="62" spans="1:9" x14ac:dyDescent="0.3">
      <c r="A62" s="14">
        <v>36713</v>
      </c>
      <c r="B62" s="1" t="s">
        <v>434</v>
      </c>
      <c r="C62" s="1" t="s">
        <v>435</v>
      </c>
      <c r="D62" s="1">
        <v>3.4000000000000002E-2</v>
      </c>
      <c r="E62" s="9">
        <v>47324</v>
      </c>
      <c r="F62" s="32">
        <v>194</v>
      </c>
      <c r="G62" s="32">
        <v>529</v>
      </c>
      <c r="H62" s="32">
        <v>194</v>
      </c>
      <c r="I62" s="13">
        <v>3.7400000000000003E-2</v>
      </c>
    </row>
    <row r="63" spans="1:9" x14ac:dyDescent="0.3">
      <c r="A63" s="14">
        <v>36741</v>
      </c>
      <c r="B63" s="1" t="s">
        <v>433</v>
      </c>
      <c r="C63" s="1" t="s">
        <v>426</v>
      </c>
      <c r="D63" s="1">
        <v>5.5E-2</v>
      </c>
      <c r="E63" s="9">
        <v>47233</v>
      </c>
      <c r="F63" s="32">
        <v>901</v>
      </c>
      <c r="G63" s="32">
        <v>1954</v>
      </c>
      <c r="H63" s="32">
        <v>874</v>
      </c>
      <c r="I63" s="13">
        <v>5.5100000000000003E-2</v>
      </c>
    </row>
    <row r="64" spans="1:9" x14ac:dyDescent="0.3">
      <c r="A64" s="14">
        <v>36804</v>
      </c>
      <c r="B64" s="1" t="s">
        <v>433</v>
      </c>
      <c r="C64" s="1" t="s">
        <v>426</v>
      </c>
      <c r="D64" s="1">
        <v>5.5E-2</v>
      </c>
      <c r="E64" s="9">
        <v>47232</v>
      </c>
      <c r="F64" s="32">
        <v>1294</v>
      </c>
      <c r="G64" s="32">
        <v>3233</v>
      </c>
      <c r="H64" s="32">
        <v>1018</v>
      </c>
      <c r="I64" s="13">
        <v>5.7500000000000002E-2</v>
      </c>
    </row>
    <row r="65" spans="1:9" x14ac:dyDescent="0.3">
      <c r="A65" s="14">
        <v>36804</v>
      </c>
      <c r="B65" s="1" t="s">
        <v>434</v>
      </c>
      <c r="C65" s="1" t="s">
        <v>435</v>
      </c>
      <c r="D65" s="1">
        <v>3.4000000000000002E-2</v>
      </c>
      <c r="E65" s="9">
        <v>47324</v>
      </c>
      <c r="F65" s="32">
        <v>167</v>
      </c>
      <c r="G65" s="32">
        <v>698</v>
      </c>
      <c r="H65" s="32">
        <v>158</v>
      </c>
      <c r="I65" s="13">
        <v>3.7100000000000001E-2</v>
      </c>
    </row>
    <row r="66" spans="1:9" x14ac:dyDescent="0.3">
      <c r="A66" s="14">
        <v>36832</v>
      </c>
      <c r="B66" s="1" t="s">
        <v>433</v>
      </c>
      <c r="C66" s="1" t="s">
        <v>426</v>
      </c>
      <c r="D66" s="1">
        <v>5.5E-2</v>
      </c>
      <c r="E66" s="9">
        <v>47233</v>
      </c>
      <c r="F66" s="32">
        <v>342</v>
      </c>
      <c r="G66" s="32">
        <v>2355</v>
      </c>
      <c r="H66" s="32">
        <v>262</v>
      </c>
      <c r="I66" s="13">
        <v>5.7000000000000002E-2</v>
      </c>
    </row>
    <row r="67" spans="1:9" x14ac:dyDescent="0.3">
      <c r="A67" s="14">
        <v>36860</v>
      </c>
      <c r="B67" s="1" t="s">
        <v>429</v>
      </c>
      <c r="C67" s="1" t="s">
        <v>426</v>
      </c>
      <c r="D67" s="1">
        <v>0.06</v>
      </c>
      <c r="E67" s="9">
        <v>45955</v>
      </c>
      <c r="F67" s="32">
        <v>-905</v>
      </c>
      <c r="G67" s="32"/>
      <c r="H67" s="32"/>
      <c r="I67" s="13"/>
    </row>
    <row r="68" spans="1:9" x14ac:dyDescent="0.3">
      <c r="A68" s="14">
        <v>36867</v>
      </c>
      <c r="B68" s="1" t="s">
        <v>433</v>
      </c>
      <c r="C68" s="1" t="s">
        <v>426</v>
      </c>
      <c r="D68" s="1">
        <v>5.5E-2</v>
      </c>
      <c r="E68" s="9">
        <v>47233</v>
      </c>
      <c r="F68" s="32">
        <v>529</v>
      </c>
      <c r="G68" s="32">
        <v>1853</v>
      </c>
      <c r="H68" s="32">
        <v>488</v>
      </c>
      <c r="I68" s="13">
        <v>5.5800000000000002E-2</v>
      </c>
    </row>
    <row r="69" spans="1:9" x14ac:dyDescent="0.3">
      <c r="A69" s="14">
        <v>36895</v>
      </c>
      <c r="B69" s="1" t="s">
        <v>433</v>
      </c>
      <c r="C69" s="1" t="s">
        <v>426</v>
      </c>
      <c r="D69" s="1">
        <v>5.5E-2</v>
      </c>
      <c r="E69" s="9">
        <v>47233</v>
      </c>
      <c r="F69" s="32">
        <v>615</v>
      </c>
      <c r="G69" s="32">
        <v>2065</v>
      </c>
      <c r="H69" s="32">
        <v>605</v>
      </c>
      <c r="I69" s="13">
        <v>5.3800000000000001E-2</v>
      </c>
    </row>
    <row r="70" spans="1:9" x14ac:dyDescent="0.3">
      <c r="A70" s="14">
        <v>37049</v>
      </c>
      <c r="B70" s="1" t="s">
        <v>436</v>
      </c>
      <c r="C70" s="1" t="s">
        <v>426</v>
      </c>
      <c r="D70" s="1">
        <v>5.7500000000000002E-2</v>
      </c>
      <c r="E70" s="9">
        <v>48512</v>
      </c>
      <c r="F70" s="32">
        <v>3686</v>
      </c>
      <c r="G70" s="32">
        <v>7610</v>
      </c>
      <c r="H70" s="32">
        <v>3199</v>
      </c>
      <c r="I70" s="13">
        <v>5.7799999999999997E-2</v>
      </c>
    </row>
    <row r="71" spans="1:9" x14ac:dyDescent="0.3">
      <c r="A71" s="14">
        <v>37063</v>
      </c>
      <c r="B71" s="1" t="s">
        <v>434</v>
      </c>
      <c r="C71" s="1" t="s">
        <v>435</v>
      </c>
      <c r="D71" s="1">
        <v>3.4000000000000002E-2</v>
      </c>
      <c r="E71" s="9">
        <v>47324</v>
      </c>
      <c r="F71" s="32">
        <v>282</v>
      </c>
      <c r="G71" s="32">
        <v>837</v>
      </c>
      <c r="H71" s="32">
        <v>282</v>
      </c>
      <c r="I71" s="13">
        <v>3.5400000000000001E-2</v>
      </c>
    </row>
    <row r="72" spans="1:9" x14ac:dyDescent="0.3">
      <c r="A72" s="14">
        <v>37077</v>
      </c>
      <c r="B72" s="1" t="s">
        <v>436</v>
      </c>
      <c r="C72" s="1" t="s">
        <v>426</v>
      </c>
      <c r="D72" s="1">
        <v>5.7500000000000002E-2</v>
      </c>
      <c r="E72" s="9">
        <v>48512</v>
      </c>
      <c r="F72" s="32">
        <v>1815</v>
      </c>
      <c r="G72" s="32">
        <v>3511</v>
      </c>
      <c r="H72" s="32">
        <v>1390</v>
      </c>
      <c r="I72" s="13">
        <v>5.8000000000000003E-2</v>
      </c>
    </row>
    <row r="73" spans="1:9" x14ac:dyDescent="0.3">
      <c r="A73" s="14">
        <v>37168</v>
      </c>
      <c r="B73" s="1" t="s">
        <v>436</v>
      </c>
      <c r="C73" s="1" t="s">
        <v>426</v>
      </c>
      <c r="D73" s="1">
        <v>5.7500000000000002E-2</v>
      </c>
      <c r="E73" s="9">
        <v>48512</v>
      </c>
      <c r="F73" s="32">
        <v>1017</v>
      </c>
      <c r="G73" s="32">
        <v>5622</v>
      </c>
      <c r="H73" s="32">
        <v>1017</v>
      </c>
      <c r="I73" s="13">
        <v>5.4800000000000001E-2</v>
      </c>
    </row>
    <row r="74" spans="1:9" x14ac:dyDescent="0.3">
      <c r="A74" s="14">
        <v>37266</v>
      </c>
      <c r="B74" s="1" t="s">
        <v>434</v>
      </c>
      <c r="C74" s="1" t="s">
        <v>435</v>
      </c>
      <c r="D74" s="1">
        <v>3.4000000000000002E-2</v>
      </c>
      <c r="E74" s="9">
        <v>47324</v>
      </c>
      <c r="F74" s="32">
        <v>270</v>
      </c>
      <c r="G74" s="32">
        <v>617</v>
      </c>
      <c r="H74" s="32">
        <v>209</v>
      </c>
      <c r="I74" s="13">
        <v>3.5999999999999997E-2</v>
      </c>
    </row>
    <row r="75" spans="1:9" x14ac:dyDescent="0.3">
      <c r="A75" s="14">
        <v>37294</v>
      </c>
      <c r="B75" s="1" t="s">
        <v>436</v>
      </c>
      <c r="C75" s="1" t="s">
        <v>426</v>
      </c>
      <c r="D75" s="1">
        <v>5.7500000000000002E-2</v>
      </c>
      <c r="E75" s="9">
        <v>48512</v>
      </c>
      <c r="F75" s="32">
        <v>3807</v>
      </c>
      <c r="G75" s="32">
        <v>11072</v>
      </c>
      <c r="H75" s="32">
        <v>3807</v>
      </c>
      <c r="I75" s="13">
        <v>5.2600000000000001E-2</v>
      </c>
    </row>
    <row r="76" spans="1:9" x14ac:dyDescent="0.3">
      <c r="A76" s="14">
        <v>37407</v>
      </c>
      <c r="B76" s="1" t="s">
        <v>427</v>
      </c>
      <c r="C76" s="1" t="s">
        <v>426</v>
      </c>
      <c r="D76" s="1">
        <v>8.5000000000000006E-2</v>
      </c>
      <c r="E76" s="9">
        <v>45041</v>
      </c>
      <c r="F76" s="32">
        <v>-2802</v>
      </c>
      <c r="G76" s="32"/>
      <c r="H76" s="32"/>
      <c r="I76" s="13"/>
    </row>
    <row r="77" spans="1:9" x14ac:dyDescent="0.3">
      <c r="A77" s="14">
        <v>37427</v>
      </c>
      <c r="B77" s="1" t="s">
        <v>434</v>
      </c>
      <c r="C77" s="1" t="s">
        <v>435</v>
      </c>
      <c r="D77" s="1">
        <v>3.4000000000000002E-2</v>
      </c>
      <c r="E77" s="9">
        <v>47324</v>
      </c>
      <c r="F77" s="32">
        <v>433</v>
      </c>
      <c r="G77" s="32">
        <v>1007</v>
      </c>
      <c r="H77" s="32">
        <v>377</v>
      </c>
      <c r="I77" s="13">
        <v>3.3700000000000001E-2</v>
      </c>
    </row>
    <row r="78" spans="1:9" x14ac:dyDescent="0.3">
      <c r="A78" s="14">
        <v>37441</v>
      </c>
      <c r="B78" s="1" t="s">
        <v>436</v>
      </c>
      <c r="C78" s="1" t="s">
        <v>426</v>
      </c>
      <c r="D78" s="1">
        <v>5.7500000000000002E-2</v>
      </c>
      <c r="E78" s="9">
        <v>48512</v>
      </c>
      <c r="F78" s="32">
        <v>2145</v>
      </c>
      <c r="G78" s="32">
        <v>4330</v>
      </c>
      <c r="H78" s="32">
        <v>2145</v>
      </c>
      <c r="I78" s="13">
        <v>5.3400000000000003E-2</v>
      </c>
    </row>
    <row r="79" spans="1:9" x14ac:dyDescent="0.3">
      <c r="A79" s="14">
        <v>37554</v>
      </c>
      <c r="B79" s="1" t="s">
        <v>437</v>
      </c>
      <c r="C79" s="1" t="s">
        <v>438</v>
      </c>
      <c r="D79" s="1">
        <v>3.15E-2</v>
      </c>
      <c r="E79" s="9">
        <v>48420</v>
      </c>
      <c r="F79" s="32">
        <v>4000</v>
      </c>
      <c r="G79" s="32"/>
      <c r="H79" s="32"/>
      <c r="I79" s="13">
        <v>3.2000000000000001E-2</v>
      </c>
    </row>
    <row r="80" spans="1:9" x14ac:dyDescent="0.3">
      <c r="A80" s="14">
        <v>37560</v>
      </c>
      <c r="B80" s="1" t="s">
        <v>434</v>
      </c>
      <c r="C80" s="1" t="s">
        <v>435</v>
      </c>
      <c r="D80" s="1">
        <v>3.4000000000000002E-2</v>
      </c>
      <c r="E80" s="9">
        <v>47324</v>
      </c>
      <c r="F80" s="32">
        <v>-9185.1440000000002</v>
      </c>
      <c r="G80" s="32"/>
      <c r="H80" s="32"/>
      <c r="I80" s="13"/>
    </row>
    <row r="81" spans="1:9" x14ac:dyDescent="0.3">
      <c r="A81" s="14">
        <v>37630</v>
      </c>
      <c r="B81" s="1" t="s">
        <v>436</v>
      </c>
      <c r="C81" s="1" t="s">
        <v>426</v>
      </c>
      <c r="D81" s="1">
        <v>5.7500000000000002E-2</v>
      </c>
      <c r="E81" s="9">
        <v>48512</v>
      </c>
      <c r="F81" s="32">
        <v>1492</v>
      </c>
      <c r="G81" s="32">
        <v>3912</v>
      </c>
      <c r="H81" s="32">
        <v>1492</v>
      </c>
      <c r="I81" s="13">
        <v>4.87E-2</v>
      </c>
    </row>
    <row r="82" spans="1:9" x14ac:dyDescent="0.3">
      <c r="A82" s="14">
        <v>37630</v>
      </c>
      <c r="B82" s="1" t="s">
        <v>437</v>
      </c>
      <c r="C82" s="1" t="s">
        <v>438</v>
      </c>
      <c r="D82" s="1">
        <v>3.15E-2</v>
      </c>
      <c r="E82" s="9">
        <v>48420</v>
      </c>
      <c r="F82" s="32">
        <v>587</v>
      </c>
      <c r="G82" s="32">
        <v>1119</v>
      </c>
      <c r="H82" s="32">
        <v>549</v>
      </c>
      <c r="I82" s="13">
        <v>2.7E-2</v>
      </c>
    </row>
    <row r="83" spans="1:9" x14ac:dyDescent="0.3">
      <c r="A83" s="14">
        <v>37736</v>
      </c>
      <c r="B83" s="1" t="s">
        <v>439</v>
      </c>
      <c r="C83" s="1" t="s">
        <v>426</v>
      </c>
      <c r="D83" s="1">
        <v>4.2500000000000003E-2</v>
      </c>
      <c r="E83" s="9">
        <v>43580</v>
      </c>
      <c r="F83" s="32"/>
      <c r="G83" s="32"/>
      <c r="H83" s="32"/>
      <c r="I83" s="13"/>
    </row>
    <row r="84" spans="1:9" x14ac:dyDescent="0.3">
      <c r="A84" s="14">
        <v>37741</v>
      </c>
      <c r="B84" s="1" t="s">
        <v>436</v>
      </c>
      <c r="C84" s="1" t="s">
        <v>426</v>
      </c>
      <c r="D84" s="1">
        <v>5.7500000000000002E-2</v>
      </c>
      <c r="E84" s="9">
        <v>48512</v>
      </c>
      <c r="F84" s="32">
        <v>1713</v>
      </c>
      <c r="G84" s="32">
        <v>2720</v>
      </c>
      <c r="H84" s="32">
        <v>1625</v>
      </c>
      <c r="I84" s="13">
        <v>4.9200000000000001E-2</v>
      </c>
    </row>
    <row r="85" spans="1:9" x14ac:dyDescent="0.3">
      <c r="A85" s="14">
        <v>37756</v>
      </c>
      <c r="B85" s="1" t="s">
        <v>434</v>
      </c>
      <c r="C85" s="1" t="s">
        <v>435</v>
      </c>
      <c r="D85" s="1">
        <v>3.4000000000000002E-2</v>
      </c>
      <c r="E85" s="9">
        <v>47324</v>
      </c>
      <c r="F85" s="32">
        <v>599</v>
      </c>
      <c r="G85" s="32">
        <v>826</v>
      </c>
      <c r="H85" s="32">
        <v>463</v>
      </c>
      <c r="I85" s="13">
        <v>2.7799999999999998E-2</v>
      </c>
    </row>
    <row r="86" spans="1:9" x14ac:dyDescent="0.3">
      <c r="A86" s="14">
        <v>37777</v>
      </c>
      <c r="B86" s="1" t="s">
        <v>439</v>
      </c>
      <c r="C86" s="1" t="s">
        <v>426</v>
      </c>
      <c r="D86" s="1">
        <v>4.2500000000000003E-2</v>
      </c>
      <c r="E86" s="9">
        <v>43580</v>
      </c>
      <c r="F86" s="32">
        <v>3661</v>
      </c>
      <c r="G86" s="32">
        <v>5675</v>
      </c>
      <c r="H86" s="32">
        <v>3540</v>
      </c>
      <c r="I86" s="13">
        <v>4.2599999999999999E-2</v>
      </c>
    </row>
    <row r="87" spans="1:9" x14ac:dyDescent="0.3">
      <c r="A87" s="14">
        <v>37805</v>
      </c>
      <c r="B87" s="1" t="s">
        <v>439</v>
      </c>
      <c r="C87" s="1" t="s">
        <v>426</v>
      </c>
      <c r="D87" s="1">
        <v>4.2500000000000003E-2</v>
      </c>
      <c r="E87" s="9">
        <v>43580</v>
      </c>
      <c r="F87" s="32">
        <v>1909</v>
      </c>
      <c r="G87" s="32">
        <v>3860</v>
      </c>
      <c r="H87" s="32">
        <v>1620</v>
      </c>
      <c r="I87" s="13">
        <v>4.5199999999999997E-2</v>
      </c>
    </row>
    <row r="88" spans="1:9" x14ac:dyDescent="0.3">
      <c r="A88" s="14">
        <v>37868</v>
      </c>
      <c r="B88" s="1" t="s">
        <v>437</v>
      </c>
      <c r="C88" s="1" t="s">
        <v>438</v>
      </c>
      <c r="D88" s="1">
        <v>3.15E-2</v>
      </c>
      <c r="E88" s="9">
        <v>48420</v>
      </c>
      <c r="F88" s="32">
        <v>549</v>
      </c>
      <c r="G88" s="32">
        <v>1110</v>
      </c>
      <c r="H88" s="32">
        <v>452</v>
      </c>
      <c r="I88" s="13">
        <v>2.7900000000000001E-2</v>
      </c>
    </row>
    <row r="89" spans="1:9" x14ac:dyDescent="0.3">
      <c r="A89" s="14">
        <v>37896</v>
      </c>
      <c r="B89" s="1" t="s">
        <v>439</v>
      </c>
      <c r="C89" s="1" t="s">
        <v>426</v>
      </c>
      <c r="D89" s="1">
        <v>4.2500000000000003E-2</v>
      </c>
      <c r="E89" s="9">
        <v>43580</v>
      </c>
      <c r="F89" s="32">
        <v>2325</v>
      </c>
      <c r="G89" s="32">
        <v>3915</v>
      </c>
      <c r="H89" s="32">
        <v>2325</v>
      </c>
      <c r="I89" s="13">
        <v>4.5400000000000003E-2</v>
      </c>
    </row>
    <row r="90" spans="1:9" x14ac:dyDescent="0.3">
      <c r="A90" s="14">
        <v>37986</v>
      </c>
      <c r="B90" s="1" t="s">
        <v>428</v>
      </c>
      <c r="C90" s="1" t="s">
        <v>426</v>
      </c>
      <c r="D90" s="1">
        <v>8.2500000000000004E-2</v>
      </c>
      <c r="E90" s="9">
        <v>44676</v>
      </c>
      <c r="F90" s="32">
        <v>-256.06</v>
      </c>
      <c r="G90" s="32"/>
      <c r="H90" s="32"/>
      <c r="I90" s="13"/>
    </row>
    <row r="91" spans="1:9" x14ac:dyDescent="0.3">
      <c r="A91" s="14">
        <v>37994</v>
      </c>
      <c r="B91" s="1" t="s">
        <v>436</v>
      </c>
      <c r="C91" s="1" t="s">
        <v>426</v>
      </c>
      <c r="D91" s="1">
        <v>5.7500000000000002E-2</v>
      </c>
      <c r="E91" s="9">
        <v>48512</v>
      </c>
      <c r="F91" s="32">
        <v>3063</v>
      </c>
      <c r="G91" s="32">
        <v>3940</v>
      </c>
      <c r="H91" s="32">
        <v>2350</v>
      </c>
      <c r="I91" s="13">
        <v>4.9599999999999998E-2</v>
      </c>
    </row>
    <row r="92" spans="1:9" x14ac:dyDescent="0.3">
      <c r="A92" s="14">
        <v>38001</v>
      </c>
      <c r="B92" s="1" t="s">
        <v>440</v>
      </c>
      <c r="C92" s="1" t="s">
        <v>438</v>
      </c>
      <c r="D92" s="1">
        <v>2.2499999999999999E-2</v>
      </c>
      <c r="E92" s="9">
        <v>44037</v>
      </c>
      <c r="F92" s="32">
        <v>4000</v>
      </c>
      <c r="G92" s="32"/>
      <c r="H92" s="32"/>
      <c r="I92" s="13">
        <v>2.3699999999999999E-2</v>
      </c>
    </row>
    <row r="93" spans="1:9" x14ac:dyDescent="0.3">
      <c r="A93" s="14">
        <v>38022</v>
      </c>
      <c r="B93" s="1" t="s">
        <v>439</v>
      </c>
      <c r="C93" s="1" t="s">
        <v>426</v>
      </c>
      <c r="D93" s="1">
        <v>4.2500000000000003E-2</v>
      </c>
      <c r="E93" s="9">
        <v>43580</v>
      </c>
      <c r="F93" s="32">
        <v>3938</v>
      </c>
      <c r="G93" s="32">
        <v>6900</v>
      </c>
      <c r="H93" s="32">
        <v>3066</v>
      </c>
      <c r="I93" s="13">
        <v>4.6199999999999998E-2</v>
      </c>
    </row>
    <row r="94" spans="1:9" x14ac:dyDescent="0.3">
      <c r="A94" s="14">
        <v>38036</v>
      </c>
      <c r="B94" s="1" t="s">
        <v>440</v>
      </c>
      <c r="C94" s="1" t="s">
        <v>438</v>
      </c>
      <c r="D94" s="1">
        <v>2.2499999999999999E-2</v>
      </c>
      <c r="E94" s="9">
        <v>44037</v>
      </c>
      <c r="F94" s="32">
        <v>298</v>
      </c>
      <c r="G94" s="32">
        <v>685</v>
      </c>
      <c r="H94" s="32">
        <v>275</v>
      </c>
      <c r="I94" s="13">
        <v>2.3099999999999999E-2</v>
      </c>
    </row>
    <row r="95" spans="1:9" x14ac:dyDescent="0.3">
      <c r="A95" s="14">
        <v>38036</v>
      </c>
      <c r="B95" s="1" t="s">
        <v>437</v>
      </c>
      <c r="C95" s="1" t="s">
        <v>438</v>
      </c>
      <c r="D95" s="1">
        <v>3.15E-2</v>
      </c>
      <c r="E95" s="9">
        <v>48420</v>
      </c>
      <c r="F95" s="32">
        <v>1008</v>
      </c>
      <c r="G95" s="32">
        <v>1147</v>
      </c>
      <c r="H95" s="32">
        <v>892</v>
      </c>
      <c r="I95" s="13">
        <v>2.4500000000000001E-2</v>
      </c>
    </row>
    <row r="96" spans="1:9" x14ac:dyDescent="0.3">
      <c r="A96" s="14">
        <v>38064</v>
      </c>
      <c r="B96" s="1" t="s">
        <v>434</v>
      </c>
      <c r="C96" s="1" t="s">
        <v>435</v>
      </c>
      <c r="D96" s="1">
        <v>3.4000000000000002E-2</v>
      </c>
      <c r="E96" s="9">
        <v>47324</v>
      </c>
      <c r="F96" s="32">
        <v>225</v>
      </c>
      <c r="G96" s="32">
        <v>697</v>
      </c>
      <c r="H96" s="32">
        <v>180</v>
      </c>
      <c r="I96" s="13">
        <v>2.2100000000000002E-2</v>
      </c>
    </row>
    <row r="97" spans="1:9" x14ac:dyDescent="0.3">
      <c r="A97" s="14">
        <v>38078</v>
      </c>
      <c r="B97" s="1" t="s">
        <v>441</v>
      </c>
      <c r="C97" s="1" t="s">
        <v>426</v>
      </c>
      <c r="D97" s="1">
        <v>4.7500000000000001E-2</v>
      </c>
      <c r="E97" s="9">
        <v>49424</v>
      </c>
      <c r="F97" s="32">
        <v>3699</v>
      </c>
      <c r="G97" s="32">
        <v>9731</v>
      </c>
      <c r="H97" s="32">
        <v>3699</v>
      </c>
      <c r="I97" s="13">
        <v>4.7800000000000002E-2</v>
      </c>
    </row>
    <row r="98" spans="1:9" x14ac:dyDescent="0.3">
      <c r="A98" s="14">
        <v>38113</v>
      </c>
      <c r="B98" s="1" t="s">
        <v>439</v>
      </c>
      <c r="C98" s="1" t="s">
        <v>426</v>
      </c>
      <c r="D98" s="1">
        <v>4.2500000000000003E-2</v>
      </c>
      <c r="E98" s="9">
        <v>43580</v>
      </c>
      <c r="F98" s="32">
        <v>2170</v>
      </c>
      <c r="G98" s="32">
        <v>5290</v>
      </c>
      <c r="H98" s="32">
        <v>2170</v>
      </c>
      <c r="I98" s="13">
        <v>4.6100000000000002E-2</v>
      </c>
    </row>
    <row r="99" spans="1:9" x14ac:dyDescent="0.3">
      <c r="A99" s="14">
        <v>38126</v>
      </c>
      <c r="B99" s="1" t="s">
        <v>440</v>
      </c>
      <c r="C99" s="1" t="s">
        <v>438</v>
      </c>
      <c r="D99" s="1">
        <v>2.2499999999999999E-2</v>
      </c>
      <c r="E99" s="9">
        <v>44037</v>
      </c>
      <c r="F99" s="32">
        <v>566</v>
      </c>
      <c r="G99" s="32">
        <v>1258</v>
      </c>
      <c r="H99" s="32">
        <v>531</v>
      </c>
      <c r="I99" s="13">
        <v>2.3599999999999999E-2</v>
      </c>
    </row>
    <row r="100" spans="1:9" x14ac:dyDescent="0.3">
      <c r="A100" s="14">
        <v>38126</v>
      </c>
      <c r="B100" s="1" t="s">
        <v>437</v>
      </c>
      <c r="C100" s="1" t="s">
        <v>438</v>
      </c>
      <c r="D100" s="1">
        <v>3.15E-2</v>
      </c>
      <c r="E100" s="9">
        <v>48420</v>
      </c>
      <c r="F100" s="32">
        <v>650</v>
      </c>
      <c r="G100" s="32">
        <v>995</v>
      </c>
      <c r="H100" s="32">
        <v>515</v>
      </c>
      <c r="I100" s="13">
        <v>2.4899999999999999E-2</v>
      </c>
    </row>
    <row r="101" spans="1:9" x14ac:dyDescent="0.3">
      <c r="A101" s="14">
        <v>38141</v>
      </c>
      <c r="B101" s="1" t="s">
        <v>441</v>
      </c>
      <c r="C101" s="1" t="s">
        <v>426</v>
      </c>
      <c r="D101" s="1">
        <v>4.7500000000000001E-2</v>
      </c>
      <c r="E101" s="9">
        <v>49424</v>
      </c>
      <c r="F101" s="32">
        <v>2889</v>
      </c>
      <c r="G101" s="32">
        <v>5918</v>
      </c>
      <c r="H101" s="32">
        <v>2276</v>
      </c>
      <c r="I101" s="13">
        <v>5.0500000000000003E-2</v>
      </c>
    </row>
    <row r="102" spans="1:9" x14ac:dyDescent="0.3">
      <c r="A102" s="14">
        <v>38183</v>
      </c>
      <c r="B102" s="1" t="s">
        <v>434</v>
      </c>
      <c r="C102" s="1" t="s">
        <v>435</v>
      </c>
      <c r="D102" s="1">
        <v>3.4000000000000002E-2</v>
      </c>
      <c r="E102" s="9">
        <v>47324</v>
      </c>
      <c r="F102" s="32">
        <v>639</v>
      </c>
      <c r="G102" s="32">
        <v>1295</v>
      </c>
      <c r="H102" s="32">
        <v>505</v>
      </c>
      <c r="I102" s="13">
        <v>2.3599999999999999E-2</v>
      </c>
    </row>
    <row r="103" spans="1:9" x14ac:dyDescent="0.3">
      <c r="A103" s="14">
        <v>38267</v>
      </c>
      <c r="B103" s="1" t="s">
        <v>439</v>
      </c>
      <c r="C103" s="1" t="s">
        <v>426</v>
      </c>
      <c r="D103" s="1">
        <v>4.2500000000000003E-2</v>
      </c>
      <c r="E103" s="9">
        <v>43580</v>
      </c>
      <c r="F103" s="32">
        <v>1751</v>
      </c>
      <c r="G103" s="32">
        <v>4430</v>
      </c>
      <c r="H103" s="32">
        <v>1590</v>
      </c>
      <c r="I103" s="13">
        <v>4.3299999999999998E-2</v>
      </c>
    </row>
    <row r="104" spans="1:9" x14ac:dyDescent="0.3">
      <c r="A104" s="14">
        <v>38281</v>
      </c>
      <c r="B104" s="1" t="s">
        <v>440</v>
      </c>
      <c r="C104" s="1" t="s">
        <v>438</v>
      </c>
      <c r="D104" s="1">
        <v>2.2499999999999999E-2</v>
      </c>
      <c r="E104" s="9">
        <v>44037</v>
      </c>
      <c r="F104" s="32">
        <v>583</v>
      </c>
      <c r="G104" s="32">
        <v>1205</v>
      </c>
      <c r="H104" s="32">
        <v>490</v>
      </c>
      <c r="I104" s="13">
        <v>1.95E-2</v>
      </c>
    </row>
    <row r="105" spans="1:9" x14ac:dyDescent="0.3">
      <c r="A105" s="14">
        <v>38295</v>
      </c>
      <c r="B105" s="1" t="s">
        <v>441</v>
      </c>
      <c r="C105" s="1" t="s">
        <v>426</v>
      </c>
      <c r="D105" s="1">
        <v>4.7500000000000001E-2</v>
      </c>
      <c r="E105" s="9">
        <v>49424</v>
      </c>
      <c r="F105" s="32">
        <v>1575</v>
      </c>
      <c r="G105" s="32">
        <v>3265</v>
      </c>
      <c r="H105" s="32">
        <v>1575</v>
      </c>
      <c r="I105" s="13">
        <v>4.5699999999999998E-2</v>
      </c>
    </row>
    <row r="106" spans="1:9" x14ac:dyDescent="0.3">
      <c r="A106" s="14">
        <v>38358</v>
      </c>
      <c r="B106" s="1" t="s">
        <v>441</v>
      </c>
      <c r="C106" s="1" t="s">
        <v>426</v>
      </c>
      <c r="D106" s="1">
        <v>4.7500000000000001E-2</v>
      </c>
      <c r="E106" s="9">
        <v>49424</v>
      </c>
      <c r="F106" s="32">
        <v>2629</v>
      </c>
      <c r="G106" s="32">
        <v>5020</v>
      </c>
      <c r="H106" s="32">
        <v>2025</v>
      </c>
      <c r="I106" s="13">
        <v>4.2700000000000002E-2</v>
      </c>
    </row>
    <row r="107" spans="1:9" x14ac:dyDescent="0.3">
      <c r="A107" s="14">
        <v>38372</v>
      </c>
      <c r="B107" s="1" t="s">
        <v>434</v>
      </c>
      <c r="C107" s="1" t="s">
        <v>435</v>
      </c>
      <c r="D107" s="1">
        <v>3.4000000000000002E-2</v>
      </c>
      <c r="E107" s="9">
        <v>47324</v>
      </c>
      <c r="F107" s="32">
        <v>434</v>
      </c>
      <c r="G107" s="32">
        <v>915</v>
      </c>
      <c r="H107" s="32">
        <v>406</v>
      </c>
      <c r="I107" s="13">
        <v>1.7399999999999999E-2</v>
      </c>
    </row>
    <row r="108" spans="1:9" x14ac:dyDescent="0.3">
      <c r="A108" s="14">
        <v>38400</v>
      </c>
      <c r="B108" s="1" t="s">
        <v>440</v>
      </c>
      <c r="C108" s="1" t="s">
        <v>438</v>
      </c>
      <c r="D108" s="1">
        <v>2.2499999999999999E-2</v>
      </c>
      <c r="E108" s="9">
        <v>44037</v>
      </c>
      <c r="F108" s="32">
        <v>788</v>
      </c>
      <c r="G108" s="32">
        <v>1935</v>
      </c>
      <c r="H108" s="32">
        <v>788</v>
      </c>
      <c r="I108" s="13">
        <v>1.5900000000000001E-2</v>
      </c>
    </row>
    <row r="109" spans="1:9" x14ac:dyDescent="0.3">
      <c r="A109" s="14">
        <v>38540</v>
      </c>
      <c r="B109" s="1" t="s">
        <v>442</v>
      </c>
      <c r="C109" s="1" t="s">
        <v>426</v>
      </c>
      <c r="D109" s="1">
        <v>0.04</v>
      </c>
      <c r="E109" s="9">
        <v>56729</v>
      </c>
      <c r="F109" s="32">
        <v>6000</v>
      </c>
      <c r="G109" s="32"/>
      <c r="H109" s="32"/>
      <c r="I109" s="13">
        <v>4.2099999999999999E-2</v>
      </c>
    </row>
    <row r="110" spans="1:9" x14ac:dyDescent="0.3">
      <c r="A110" s="14">
        <v>38463</v>
      </c>
      <c r="B110" s="1" t="s">
        <v>434</v>
      </c>
      <c r="C110" s="1" t="s">
        <v>435</v>
      </c>
      <c r="D110" s="1">
        <v>3.4000000000000002E-2</v>
      </c>
      <c r="E110" s="9">
        <v>47324</v>
      </c>
      <c r="F110" s="32">
        <v>617</v>
      </c>
      <c r="G110" s="32">
        <v>1665</v>
      </c>
      <c r="H110" s="32">
        <v>502</v>
      </c>
      <c r="I110" s="13">
        <v>1.7899999999999999E-2</v>
      </c>
    </row>
    <row r="111" spans="1:9" x14ac:dyDescent="0.3">
      <c r="A111" s="14">
        <v>38476</v>
      </c>
      <c r="B111" s="1" t="s">
        <v>443</v>
      </c>
      <c r="C111" s="1" t="s">
        <v>426</v>
      </c>
      <c r="D111" s="1">
        <v>3.7499999999999999E-2</v>
      </c>
      <c r="E111" s="9">
        <v>44311</v>
      </c>
      <c r="F111" s="32">
        <v>4343</v>
      </c>
      <c r="G111" s="32"/>
      <c r="H111" s="32"/>
      <c r="I111" s="13">
        <v>3.7600000000000001E-2</v>
      </c>
    </row>
    <row r="112" spans="1:9" x14ac:dyDescent="0.3">
      <c r="A112" s="14">
        <v>38505</v>
      </c>
      <c r="B112" s="1" t="s">
        <v>441</v>
      </c>
      <c r="C112" s="1" t="s">
        <v>426</v>
      </c>
      <c r="D112" s="1">
        <v>4.7500000000000001E-2</v>
      </c>
      <c r="E112" s="9">
        <v>49424</v>
      </c>
      <c r="F112" s="32">
        <v>2460</v>
      </c>
      <c r="G112" s="32">
        <v>3695</v>
      </c>
      <c r="H112" s="32">
        <v>1885</v>
      </c>
      <c r="I112" s="13">
        <v>3.8100000000000002E-2</v>
      </c>
    </row>
    <row r="113" spans="1:9" x14ac:dyDescent="0.3">
      <c r="A113" s="14">
        <v>38540</v>
      </c>
      <c r="B113" s="1" t="s">
        <v>442</v>
      </c>
      <c r="C113" s="1" t="s">
        <v>426</v>
      </c>
      <c r="D113" s="1">
        <v>0.04</v>
      </c>
      <c r="E113" s="9">
        <v>56729</v>
      </c>
      <c r="F113" s="32">
        <v>2780</v>
      </c>
      <c r="G113" s="32">
        <v>3000</v>
      </c>
      <c r="H113" s="32">
        <v>2135</v>
      </c>
      <c r="I113" s="13">
        <v>3.7699999999999997E-2</v>
      </c>
    </row>
    <row r="114" spans="1:9" x14ac:dyDescent="0.3">
      <c r="A114" s="14">
        <v>38554</v>
      </c>
      <c r="B114" s="1" t="s">
        <v>440</v>
      </c>
      <c r="C114" s="1" t="s">
        <v>438</v>
      </c>
      <c r="D114" s="1">
        <v>2.2499999999999999E-2</v>
      </c>
      <c r="E114" s="9">
        <v>44037</v>
      </c>
      <c r="F114" s="32">
        <v>785</v>
      </c>
      <c r="G114" s="32">
        <v>1812</v>
      </c>
      <c r="H114" s="32">
        <v>622</v>
      </c>
      <c r="I114" s="13">
        <v>1.47E-2</v>
      </c>
    </row>
    <row r="115" spans="1:9" x14ac:dyDescent="0.3">
      <c r="A115" s="14">
        <v>38596</v>
      </c>
      <c r="B115" s="1" t="s">
        <v>443</v>
      </c>
      <c r="C115" s="1" t="s">
        <v>426</v>
      </c>
      <c r="D115" s="1">
        <v>3.7499999999999999E-2</v>
      </c>
      <c r="E115" s="9">
        <v>44311</v>
      </c>
      <c r="F115" s="32">
        <v>2182</v>
      </c>
      <c r="G115" s="32">
        <v>4490</v>
      </c>
      <c r="H115" s="32">
        <v>1680</v>
      </c>
      <c r="I115" s="13">
        <v>3.4299999999999997E-2</v>
      </c>
    </row>
    <row r="116" spans="1:9" x14ac:dyDescent="0.3">
      <c r="A116" s="14">
        <v>38631</v>
      </c>
      <c r="B116" s="1" t="s">
        <v>441</v>
      </c>
      <c r="C116" s="1" t="s">
        <v>426</v>
      </c>
      <c r="D116" s="1">
        <v>4.7500000000000001E-2</v>
      </c>
      <c r="E116" s="9">
        <v>49424</v>
      </c>
      <c r="F116" s="32">
        <v>1412</v>
      </c>
      <c r="G116" s="32">
        <v>2932</v>
      </c>
      <c r="H116" s="32">
        <v>1412</v>
      </c>
      <c r="I116" s="13">
        <v>3.6200000000000003E-2</v>
      </c>
    </row>
    <row r="117" spans="1:9" x14ac:dyDescent="0.3">
      <c r="A117" s="14">
        <v>38645</v>
      </c>
      <c r="B117" s="1" t="s">
        <v>437</v>
      </c>
      <c r="C117" s="1" t="s">
        <v>438</v>
      </c>
      <c r="D117" s="1">
        <v>3.15E-2</v>
      </c>
      <c r="E117" s="9">
        <v>48420</v>
      </c>
      <c r="F117" s="32">
        <v>668</v>
      </c>
      <c r="G117" s="32">
        <v>1260</v>
      </c>
      <c r="H117" s="32">
        <v>525</v>
      </c>
      <c r="I117" s="13">
        <v>1.47E-2</v>
      </c>
    </row>
    <row r="118" spans="1:9" x14ac:dyDescent="0.3">
      <c r="A118" s="14">
        <v>38722</v>
      </c>
      <c r="B118" s="1" t="s">
        <v>443</v>
      </c>
      <c r="C118" s="1" t="s">
        <v>426</v>
      </c>
      <c r="D118" s="1">
        <v>3.7499999999999999E-2</v>
      </c>
      <c r="E118" s="9">
        <v>44311</v>
      </c>
      <c r="F118" s="32">
        <v>2794</v>
      </c>
      <c r="G118" s="32">
        <v>5020</v>
      </c>
      <c r="H118" s="32">
        <v>2215</v>
      </c>
      <c r="I118" s="13">
        <v>3.49E-2</v>
      </c>
    </row>
    <row r="119" spans="1:9" x14ac:dyDescent="0.3">
      <c r="A119" s="14">
        <v>38722</v>
      </c>
      <c r="B119" s="1" t="s">
        <v>442</v>
      </c>
      <c r="C119" s="1" t="s">
        <v>426</v>
      </c>
      <c r="D119" s="1">
        <v>0.04</v>
      </c>
      <c r="E119" s="9">
        <v>56729</v>
      </c>
      <c r="F119" s="32">
        <v>1633</v>
      </c>
      <c r="G119" s="32">
        <v>3150</v>
      </c>
      <c r="H119" s="32">
        <v>1250</v>
      </c>
      <c r="I119" s="13">
        <v>3.5900000000000001E-2</v>
      </c>
    </row>
    <row r="120" spans="1:9" x14ac:dyDescent="0.3">
      <c r="A120" s="14">
        <v>38736</v>
      </c>
      <c r="B120" s="1" t="s">
        <v>440</v>
      </c>
      <c r="C120" s="1" t="s">
        <v>438</v>
      </c>
      <c r="D120" s="1">
        <v>2.2499999999999999E-2</v>
      </c>
      <c r="E120" s="9">
        <v>44037</v>
      </c>
      <c r="F120" s="32">
        <v>611</v>
      </c>
      <c r="G120" s="32">
        <v>1226</v>
      </c>
      <c r="H120" s="32">
        <v>611</v>
      </c>
      <c r="I120" s="13">
        <v>1.34E-2</v>
      </c>
    </row>
    <row r="121" spans="1:9" x14ac:dyDescent="0.3">
      <c r="A121" s="14">
        <v>38778</v>
      </c>
      <c r="B121" s="1" t="s">
        <v>443</v>
      </c>
      <c r="C121" s="1" t="s">
        <v>426</v>
      </c>
      <c r="D121" s="1">
        <v>3.7499999999999999E-2</v>
      </c>
      <c r="E121" s="9">
        <v>44311</v>
      </c>
      <c r="F121" s="32">
        <v>2265</v>
      </c>
      <c r="G121" s="32">
        <v>4905</v>
      </c>
      <c r="H121" s="32">
        <v>2265</v>
      </c>
      <c r="I121" s="13">
        <v>3.6799999999999999E-2</v>
      </c>
    </row>
    <row r="122" spans="1:9" x14ac:dyDescent="0.3">
      <c r="A122" s="14">
        <v>38792</v>
      </c>
      <c r="B122" s="1" t="s">
        <v>440</v>
      </c>
      <c r="C122" s="1" t="s">
        <v>444</v>
      </c>
      <c r="D122" s="1">
        <v>2.2499999999999999E-2</v>
      </c>
      <c r="E122" s="9">
        <v>44027</v>
      </c>
      <c r="F122" s="32">
        <v>871</v>
      </c>
      <c r="G122" s="32">
        <v>1608</v>
      </c>
      <c r="H122" s="32">
        <v>718</v>
      </c>
      <c r="I122" s="13">
        <v>1.6500000000000001E-2</v>
      </c>
    </row>
    <row r="123" spans="1:9" x14ac:dyDescent="0.3">
      <c r="A123" s="14">
        <v>38813</v>
      </c>
      <c r="B123" s="1" t="s">
        <v>439</v>
      </c>
      <c r="C123" s="1" t="s">
        <v>430</v>
      </c>
      <c r="D123" s="1">
        <v>4.2500000000000003E-2</v>
      </c>
      <c r="E123" s="9">
        <v>43580</v>
      </c>
      <c r="F123" s="32">
        <v>1590</v>
      </c>
      <c r="G123" s="32">
        <v>3450</v>
      </c>
      <c r="H123" s="32">
        <v>1590</v>
      </c>
      <c r="I123" s="13">
        <v>3.9899999999999998E-2</v>
      </c>
    </row>
    <row r="124" spans="1:9" x14ac:dyDescent="0.3">
      <c r="A124" s="14">
        <v>38813</v>
      </c>
      <c r="B124" s="1" t="s">
        <v>442</v>
      </c>
      <c r="C124" s="1" t="s">
        <v>430</v>
      </c>
      <c r="D124" s="1">
        <v>0.04</v>
      </c>
      <c r="E124" s="9">
        <v>56729</v>
      </c>
      <c r="F124" s="32">
        <v>870</v>
      </c>
      <c r="G124" s="32">
        <v>1865</v>
      </c>
      <c r="H124" s="32">
        <v>870</v>
      </c>
      <c r="I124" s="13">
        <v>4.1399999999999999E-2</v>
      </c>
    </row>
    <row r="125" spans="1:9" x14ac:dyDescent="0.3">
      <c r="A125" s="14">
        <v>38841</v>
      </c>
      <c r="B125" s="1" t="s">
        <v>443</v>
      </c>
      <c r="C125" s="1" t="s">
        <v>430</v>
      </c>
      <c r="D125" s="1">
        <v>3.7499999999999999E-2</v>
      </c>
      <c r="E125" s="9">
        <v>44311</v>
      </c>
      <c r="F125" s="32">
        <v>1265</v>
      </c>
      <c r="G125" s="32">
        <v>4215</v>
      </c>
      <c r="H125" s="32">
        <v>1265</v>
      </c>
      <c r="I125" s="13">
        <v>4.1799999999999997E-2</v>
      </c>
    </row>
    <row r="126" spans="1:9" x14ac:dyDescent="0.3">
      <c r="A126" s="14">
        <v>38841</v>
      </c>
      <c r="B126" s="1" t="s">
        <v>441</v>
      </c>
      <c r="C126" s="1" t="s">
        <v>430</v>
      </c>
      <c r="D126" s="1">
        <v>4.7500000000000001E-2</v>
      </c>
      <c r="E126" s="9">
        <v>49424</v>
      </c>
      <c r="F126" s="32">
        <v>950</v>
      </c>
      <c r="G126" s="32">
        <v>2310</v>
      </c>
      <c r="H126" s="32">
        <v>950</v>
      </c>
      <c r="I126" s="13">
        <v>4.2900000000000001E-2</v>
      </c>
    </row>
    <row r="127" spans="1:9" x14ac:dyDescent="0.3">
      <c r="A127" s="14">
        <v>38855</v>
      </c>
      <c r="B127" s="1" t="s">
        <v>437</v>
      </c>
      <c r="C127" s="1" t="s">
        <v>444</v>
      </c>
      <c r="D127" s="1">
        <v>3.15E-2</v>
      </c>
      <c r="E127" s="9">
        <v>48420</v>
      </c>
      <c r="F127" s="32">
        <v>711</v>
      </c>
      <c r="G127" s="32">
        <v>1328</v>
      </c>
      <c r="H127" s="32">
        <v>538</v>
      </c>
      <c r="I127" s="13">
        <v>2.06E-2</v>
      </c>
    </row>
    <row r="128" spans="1:9" x14ac:dyDescent="0.3">
      <c r="A128" s="14">
        <v>38904</v>
      </c>
      <c r="B128" s="1" t="s">
        <v>443</v>
      </c>
      <c r="C128" s="1" t="s">
        <v>430</v>
      </c>
      <c r="D128" s="1">
        <v>3.7499999999999999E-2</v>
      </c>
      <c r="E128" s="9">
        <v>44311</v>
      </c>
      <c r="F128" s="32">
        <v>2317</v>
      </c>
      <c r="G128" s="32">
        <v>4515</v>
      </c>
      <c r="H128" s="32">
        <v>1786</v>
      </c>
      <c r="I128" s="13">
        <v>4.2900000000000001E-2</v>
      </c>
    </row>
    <row r="129" spans="1:9" x14ac:dyDescent="0.3">
      <c r="A129" s="14">
        <v>38967</v>
      </c>
      <c r="B129" s="1" t="s">
        <v>445</v>
      </c>
      <c r="C129" s="1" t="s">
        <v>430</v>
      </c>
      <c r="D129" s="1">
        <v>0.04</v>
      </c>
      <c r="E129" s="9">
        <v>50703</v>
      </c>
      <c r="F129" s="32">
        <v>4297</v>
      </c>
      <c r="G129" s="32">
        <v>7825</v>
      </c>
      <c r="H129" s="32">
        <v>3730</v>
      </c>
      <c r="I129" s="13">
        <v>4.1000000000000002E-2</v>
      </c>
    </row>
    <row r="130" spans="1:9" x14ac:dyDescent="0.3">
      <c r="A130" s="14">
        <v>38981</v>
      </c>
      <c r="B130" s="1" t="s">
        <v>437</v>
      </c>
      <c r="C130" s="1" t="s">
        <v>444</v>
      </c>
      <c r="D130" s="1">
        <v>3.15E-2</v>
      </c>
      <c r="E130" s="9">
        <v>48420</v>
      </c>
      <c r="F130" s="32">
        <v>566</v>
      </c>
      <c r="G130" s="32">
        <v>1126</v>
      </c>
      <c r="H130" s="32">
        <v>427</v>
      </c>
      <c r="I130" s="13">
        <v>1.7100000000000001E-2</v>
      </c>
    </row>
    <row r="131" spans="1:9" x14ac:dyDescent="0.3">
      <c r="A131" s="14">
        <v>38995</v>
      </c>
      <c r="B131" s="1" t="s">
        <v>443</v>
      </c>
      <c r="C131" s="1" t="s">
        <v>426</v>
      </c>
      <c r="D131" s="1">
        <v>3.7499999999999999E-2</v>
      </c>
      <c r="E131" s="9">
        <v>44311</v>
      </c>
      <c r="F131" s="32">
        <v>2545</v>
      </c>
      <c r="G131" s="32">
        <v>5305</v>
      </c>
      <c r="H131" s="32">
        <v>2545</v>
      </c>
      <c r="I131" s="13">
        <v>3.8399999999999997E-2</v>
      </c>
    </row>
    <row r="132" spans="1:9" x14ac:dyDescent="0.3">
      <c r="A132" s="14">
        <v>39009</v>
      </c>
      <c r="B132" s="1" t="s">
        <v>434</v>
      </c>
      <c r="C132" s="1" t="s">
        <v>446</v>
      </c>
      <c r="D132" s="1">
        <v>3.4000000000000002E-2</v>
      </c>
      <c r="E132" s="9">
        <v>47324</v>
      </c>
      <c r="F132" s="32">
        <v>190</v>
      </c>
      <c r="G132" s="32">
        <v>552</v>
      </c>
      <c r="H132" s="32">
        <v>190</v>
      </c>
      <c r="I132" s="13">
        <v>1.77E-2</v>
      </c>
    </row>
    <row r="133" spans="1:9" x14ac:dyDescent="0.3">
      <c r="A133" s="14">
        <v>39037</v>
      </c>
      <c r="B133" s="1" t="s">
        <v>440</v>
      </c>
      <c r="C133" s="1" t="s">
        <v>444</v>
      </c>
      <c r="D133" s="1">
        <v>2.2499999999999999E-2</v>
      </c>
      <c r="E133" s="9">
        <v>44037</v>
      </c>
      <c r="F133" s="32">
        <v>635</v>
      </c>
      <c r="G133" s="32">
        <v>1735</v>
      </c>
      <c r="H133" s="32">
        <v>630</v>
      </c>
      <c r="I133" s="13">
        <v>1.5900000000000001E-2</v>
      </c>
    </row>
    <row r="134" spans="1:9" x14ac:dyDescent="0.3">
      <c r="A134" s="14">
        <v>39114</v>
      </c>
      <c r="B134" s="1" t="s">
        <v>445</v>
      </c>
      <c r="C134" s="1" t="s">
        <v>430</v>
      </c>
      <c r="D134" s="1">
        <v>0.04</v>
      </c>
      <c r="E134" s="9">
        <v>50703</v>
      </c>
      <c r="F134" s="32">
        <v>1941</v>
      </c>
      <c r="G134" s="32">
        <v>4680</v>
      </c>
      <c r="H134" s="32">
        <v>1485</v>
      </c>
      <c r="I134" s="13">
        <v>4.24E-2</v>
      </c>
    </row>
    <row r="135" spans="1:9" x14ac:dyDescent="0.3">
      <c r="A135" s="14">
        <v>39114</v>
      </c>
      <c r="B135" s="1" t="s">
        <v>442</v>
      </c>
      <c r="C135" s="1" t="s">
        <v>430</v>
      </c>
      <c r="D135" s="1">
        <v>0.04</v>
      </c>
      <c r="E135" s="9">
        <v>56729</v>
      </c>
      <c r="F135" s="32">
        <v>1595</v>
      </c>
      <c r="G135" s="32">
        <v>3090</v>
      </c>
      <c r="H135" s="32">
        <v>1220</v>
      </c>
      <c r="I135" s="13">
        <v>4.19E-2</v>
      </c>
    </row>
    <row r="136" spans="1:9" x14ac:dyDescent="0.3">
      <c r="A136" s="14">
        <v>39128</v>
      </c>
      <c r="B136" s="1" t="s">
        <v>440</v>
      </c>
      <c r="C136" s="1" t="s">
        <v>444</v>
      </c>
      <c r="D136" s="1">
        <v>2.2499999999999999E-2</v>
      </c>
      <c r="E136" s="9">
        <v>44037</v>
      </c>
      <c r="F136" s="32">
        <v>966</v>
      </c>
      <c r="G136" s="32">
        <v>2150</v>
      </c>
      <c r="H136" s="32">
        <v>750</v>
      </c>
      <c r="I136" s="13">
        <v>1.9699999999999999E-2</v>
      </c>
    </row>
    <row r="137" spans="1:9" x14ac:dyDescent="0.3">
      <c r="A137" s="14">
        <v>39142</v>
      </c>
      <c r="B137" s="1" t="s">
        <v>443</v>
      </c>
      <c r="C137" s="1" t="s">
        <v>430</v>
      </c>
      <c r="D137" s="1">
        <v>3.7499999999999999E-2</v>
      </c>
      <c r="E137" s="9">
        <v>44311</v>
      </c>
      <c r="F137" s="32">
        <v>2146</v>
      </c>
      <c r="G137" s="32">
        <v>6840</v>
      </c>
      <c r="H137" s="32">
        <v>1920</v>
      </c>
      <c r="I137" s="13">
        <v>4.0800000000000003E-2</v>
      </c>
    </row>
    <row r="138" spans="1:9" x14ac:dyDescent="0.3">
      <c r="A138" s="14">
        <v>39345</v>
      </c>
      <c r="B138" s="1" t="s">
        <v>447</v>
      </c>
      <c r="C138" s="1" t="s">
        <v>444</v>
      </c>
      <c r="D138" s="1">
        <v>1.7999999999999999E-2</v>
      </c>
      <c r="E138" s="9">
        <v>51342</v>
      </c>
      <c r="F138" s="32">
        <v>4000</v>
      </c>
      <c r="G138" s="32"/>
      <c r="H138" s="32"/>
      <c r="I138" s="13">
        <v>1.8800000000000001E-2</v>
      </c>
    </row>
    <row r="139" spans="1:9" x14ac:dyDescent="0.3">
      <c r="A139" s="14">
        <v>39177</v>
      </c>
      <c r="B139" s="1" t="s">
        <v>445</v>
      </c>
      <c r="C139" s="1" t="s">
        <v>426</v>
      </c>
      <c r="D139" s="1">
        <v>0.04</v>
      </c>
      <c r="E139" s="9">
        <v>50703</v>
      </c>
      <c r="F139" s="32">
        <v>1020</v>
      </c>
      <c r="G139" s="32">
        <v>3765</v>
      </c>
      <c r="H139" s="32">
        <v>1020</v>
      </c>
      <c r="I139" s="13">
        <v>4.3200000000000002E-2</v>
      </c>
    </row>
    <row r="140" spans="1:9" x14ac:dyDescent="0.3">
      <c r="A140" s="14">
        <v>39205</v>
      </c>
      <c r="B140" s="1" t="s">
        <v>448</v>
      </c>
      <c r="C140" s="1" t="s">
        <v>430</v>
      </c>
      <c r="D140" s="1">
        <v>4.2500000000000003E-2</v>
      </c>
      <c r="E140" s="9">
        <v>45224</v>
      </c>
      <c r="F140" s="32">
        <v>4930</v>
      </c>
      <c r="G140" s="32">
        <v>10430</v>
      </c>
      <c r="H140" s="32">
        <v>4466</v>
      </c>
      <c r="I140" s="13">
        <v>4.3900000000000002E-2</v>
      </c>
    </row>
    <row r="141" spans="1:9" x14ac:dyDescent="0.3">
      <c r="A141" s="14">
        <v>39240</v>
      </c>
      <c r="B141" s="1" t="s">
        <v>445</v>
      </c>
      <c r="C141" s="1" t="s">
        <v>430</v>
      </c>
      <c r="D141" s="1">
        <v>0.04</v>
      </c>
      <c r="E141" s="9">
        <v>50703</v>
      </c>
      <c r="F141" s="32">
        <v>1195</v>
      </c>
      <c r="G141" s="32">
        <v>3455</v>
      </c>
      <c r="H141" s="32">
        <v>1195</v>
      </c>
      <c r="I141" s="13">
        <v>4.6600000000000003E-2</v>
      </c>
    </row>
    <row r="142" spans="1:9" x14ac:dyDescent="0.3">
      <c r="A142" s="14">
        <v>39268</v>
      </c>
      <c r="B142" s="1" t="s">
        <v>448</v>
      </c>
      <c r="C142" s="1" t="s">
        <v>426</v>
      </c>
      <c r="D142" s="1">
        <v>4.2500000000000003E-2</v>
      </c>
      <c r="E142" s="9">
        <v>45224</v>
      </c>
      <c r="F142" s="32">
        <v>1540</v>
      </c>
      <c r="G142" s="32">
        <v>4375</v>
      </c>
      <c r="H142" s="32">
        <v>1540</v>
      </c>
      <c r="I142" s="13">
        <v>4.7800000000000002E-2</v>
      </c>
    </row>
    <row r="143" spans="1:9" x14ac:dyDescent="0.3">
      <c r="A143" s="14">
        <v>39282</v>
      </c>
      <c r="B143" s="1" t="s">
        <v>440</v>
      </c>
      <c r="C143" s="1" t="s">
        <v>444</v>
      </c>
      <c r="D143" s="1">
        <v>2.2499999999999999E-2</v>
      </c>
      <c r="E143" s="9">
        <v>44037</v>
      </c>
      <c r="F143" s="32">
        <v>1058</v>
      </c>
      <c r="G143" s="32">
        <v>2190</v>
      </c>
      <c r="H143" s="32">
        <v>970</v>
      </c>
      <c r="I143" s="13">
        <v>2.4E-2</v>
      </c>
    </row>
    <row r="144" spans="1:9" x14ac:dyDescent="0.3">
      <c r="A144" s="14">
        <v>39282</v>
      </c>
      <c r="B144" s="1" t="s">
        <v>434</v>
      </c>
      <c r="C144" s="1" t="s">
        <v>435</v>
      </c>
      <c r="D144" s="1">
        <v>3.4000000000000002E-2</v>
      </c>
      <c r="E144" s="9">
        <v>47324</v>
      </c>
      <c r="F144" s="32">
        <v>545</v>
      </c>
      <c r="G144" s="32">
        <v>1110</v>
      </c>
      <c r="H144" s="32">
        <v>430</v>
      </c>
      <c r="I144" s="13">
        <v>2.4299999999999999E-2</v>
      </c>
    </row>
    <row r="145" spans="1:9" x14ac:dyDescent="0.3">
      <c r="A145" s="14">
        <v>39345</v>
      </c>
      <c r="B145" s="1" t="s">
        <v>447</v>
      </c>
      <c r="C145" s="1" t="s">
        <v>444</v>
      </c>
      <c r="D145" s="1">
        <v>1.7999999999999999E-2</v>
      </c>
      <c r="E145" s="9">
        <v>51342</v>
      </c>
      <c r="F145" s="32">
        <v>347</v>
      </c>
      <c r="G145" s="32">
        <v>1596</v>
      </c>
      <c r="H145" s="32">
        <v>347</v>
      </c>
      <c r="I145" s="13">
        <v>2.2499999999999999E-2</v>
      </c>
    </row>
    <row r="146" spans="1:9" x14ac:dyDescent="0.3">
      <c r="A146" s="14">
        <v>39359</v>
      </c>
      <c r="B146" s="1" t="s">
        <v>429</v>
      </c>
      <c r="C146" s="1" t="s">
        <v>430</v>
      </c>
      <c r="D146" s="1">
        <v>0.06</v>
      </c>
      <c r="E146" s="9">
        <v>45955</v>
      </c>
      <c r="F146" s="32">
        <v>1160</v>
      </c>
      <c r="G146" s="32">
        <v>4425</v>
      </c>
      <c r="H146" s="32">
        <v>1160</v>
      </c>
      <c r="I146" s="13">
        <v>4.5999999999999999E-2</v>
      </c>
    </row>
    <row r="147" spans="1:9" x14ac:dyDescent="0.3">
      <c r="A147" s="14">
        <v>39394</v>
      </c>
      <c r="B147" s="1" t="s">
        <v>442</v>
      </c>
      <c r="C147" s="1" t="s">
        <v>430</v>
      </c>
      <c r="D147" s="1">
        <v>0.04</v>
      </c>
      <c r="E147" s="9">
        <v>56729</v>
      </c>
      <c r="F147" s="32">
        <v>745</v>
      </c>
      <c r="G147" s="32">
        <v>2855</v>
      </c>
      <c r="H147" s="32">
        <v>745</v>
      </c>
      <c r="I147" s="13">
        <v>4.4699999999999997E-2</v>
      </c>
    </row>
    <row r="148" spans="1:9" x14ac:dyDescent="0.3">
      <c r="A148" s="14">
        <v>39408</v>
      </c>
      <c r="B148" s="1" t="s">
        <v>447</v>
      </c>
      <c r="C148" s="1" t="s">
        <v>444</v>
      </c>
      <c r="D148" s="1">
        <v>1.7999999999999999E-2</v>
      </c>
      <c r="E148" s="9">
        <v>51342</v>
      </c>
      <c r="F148" s="32">
        <v>484</v>
      </c>
      <c r="G148" s="32">
        <v>1192</v>
      </c>
      <c r="H148" s="32">
        <v>484</v>
      </c>
      <c r="I148" s="13">
        <v>2.0400000000000001E-2</v>
      </c>
    </row>
    <row r="149" spans="1:9" x14ac:dyDescent="0.3">
      <c r="A149" s="14">
        <v>39450</v>
      </c>
      <c r="B149" s="1" t="s">
        <v>445</v>
      </c>
      <c r="C149" s="1" t="s">
        <v>430</v>
      </c>
      <c r="D149" s="1">
        <v>0.04</v>
      </c>
      <c r="E149" s="9">
        <v>50703</v>
      </c>
      <c r="F149" s="32">
        <v>1574</v>
      </c>
      <c r="G149" s="32">
        <v>3850</v>
      </c>
      <c r="H149" s="32">
        <v>1430</v>
      </c>
      <c r="I149" s="13">
        <v>4.6100000000000002E-2</v>
      </c>
    </row>
    <row r="150" spans="1:9" x14ac:dyDescent="0.3">
      <c r="A150" s="14">
        <v>39450</v>
      </c>
      <c r="B150" s="1" t="s">
        <v>442</v>
      </c>
      <c r="C150" s="1" t="s">
        <v>430</v>
      </c>
      <c r="D150" s="1">
        <v>0.04</v>
      </c>
      <c r="E150" s="9">
        <v>56729</v>
      </c>
      <c r="F150" s="32">
        <v>1303</v>
      </c>
      <c r="G150" s="32">
        <v>1925</v>
      </c>
      <c r="H150" s="32">
        <v>1190</v>
      </c>
      <c r="I150" s="13">
        <v>4.5699999999999998E-2</v>
      </c>
    </row>
    <row r="151" spans="1:9" x14ac:dyDescent="0.3">
      <c r="A151" s="14">
        <v>39464</v>
      </c>
      <c r="B151" s="1" t="s">
        <v>440</v>
      </c>
      <c r="C151" s="1" t="s">
        <v>444</v>
      </c>
      <c r="D151" s="1">
        <v>2.2499999999999999E-2</v>
      </c>
      <c r="E151" s="9">
        <v>44037</v>
      </c>
      <c r="F151" s="32">
        <v>646</v>
      </c>
      <c r="G151" s="32">
        <v>2485</v>
      </c>
      <c r="H151" s="32">
        <v>640</v>
      </c>
      <c r="I151" s="13">
        <v>1.9E-2</v>
      </c>
    </row>
    <row r="152" spans="1:9" x14ac:dyDescent="0.3">
      <c r="A152" s="14">
        <v>39485</v>
      </c>
      <c r="B152" s="1" t="s">
        <v>439</v>
      </c>
      <c r="C152" s="1" t="s">
        <v>430</v>
      </c>
      <c r="D152" s="1">
        <v>4.2500000000000003E-2</v>
      </c>
      <c r="E152" s="9">
        <v>43580</v>
      </c>
      <c r="F152" s="32">
        <v>1721</v>
      </c>
      <c r="G152" s="32">
        <v>4320</v>
      </c>
      <c r="H152" s="32">
        <v>1620</v>
      </c>
      <c r="I152" s="13">
        <v>4.1000000000000002E-2</v>
      </c>
    </row>
    <row r="153" spans="1:9" x14ac:dyDescent="0.3">
      <c r="A153" s="14">
        <v>39485</v>
      </c>
      <c r="B153" s="1" t="s">
        <v>448</v>
      </c>
      <c r="C153" s="1" t="s">
        <v>430</v>
      </c>
      <c r="D153" s="1">
        <v>4.2500000000000003E-2</v>
      </c>
      <c r="E153" s="9">
        <v>45224</v>
      </c>
      <c r="F153" s="32">
        <v>1897</v>
      </c>
      <c r="G153" s="32">
        <v>4885</v>
      </c>
      <c r="H153" s="32">
        <v>1605</v>
      </c>
      <c r="I153" s="13">
        <v>4.3299999999999998E-2</v>
      </c>
    </row>
    <row r="154" spans="1:9" x14ac:dyDescent="0.3">
      <c r="A154" s="14">
        <v>39513</v>
      </c>
      <c r="B154" s="1" t="s">
        <v>445</v>
      </c>
      <c r="C154" s="1" t="s">
        <v>430</v>
      </c>
      <c r="D154" s="1">
        <v>0.04</v>
      </c>
      <c r="E154" s="9">
        <v>50703</v>
      </c>
      <c r="F154" s="32">
        <v>1381</v>
      </c>
      <c r="G154" s="32">
        <v>2770</v>
      </c>
      <c r="H154" s="32">
        <v>1094</v>
      </c>
      <c r="I154" s="13">
        <v>4.6800000000000001E-2</v>
      </c>
    </row>
    <row r="155" spans="1:9" x14ac:dyDescent="0.3">
      <c r="A155" s="14">
        <v>39555</v>
      </c>
      <c r="B155" s="1" t="s">
        <v>440</v>
      </c>
      <c r="C155" s="1" t="s">
        <v>444</v>
      </c>
      <c r="D155" s="1">
        <v>2.2499999999999999E-2</v>
      </c>
      <c r="E155" s="9">
        <v>44037</v>
      </c>
      <c r="F155" s="32">
        <v>433</v>
      </c>
      <c r="G155" s="32">
        <v>1227</v>
      </c>
      <c r="H155" s="32">
        <v>372</v>
      </c>
      <c r="I155" s="13">
        <v>2.0500000000000001E-2</v>
      </c>
    </row>
    <row r="156" spans="1:9" x14ac:dyDescent="0.3">
      <c r="A156" s="14">
        <v>39568</v>
      </c>
      <c r="B156" s="1" t="s">
        <v>448</v>
      </c>
      <c r="C156" s="1" t="s">
        <v>430</v>
      </c>
      <c r="D156" s="1">
        <v>4.2500000000000003E-2</v>
      </c>
      <c r="E156" s="9">
        <v>45224</v>
      </c>
      <c r="F156" s="32">
        <v>1659</v>
      </c>
      <c r="G156" s="32">
        <v>3261</v>
      </c>
      <c r="H156" s="32">
        <v>1311</v>
      </c>
      <c r="I156" s="13">
        <v>4.6300000000000001E-2</v>
      </c>
    </row>
    <row r="157" spans="1:9" x14ac:dyDescent="0.3">
      <c r="A157" s="14">
        <v>39604</v>
      </c>
      <c r="B157" s="1" t="s">
        <v>445</v>
      </c>
      <c r="C157" s="1" t="s">
        <v>430</v>
      </c>
      <c r="D157" s="1">
        <v>0.04</v>
      </c>
      <c r="E157" s="9">
        <v>50703</v>
      </c>
      <c r="F157" s="32">
        <v>1635</v>
      </c>
      <c r="G157" s="32">
        <v>3485</v>
      </c>
      <c r="H157" s="32">
        <v>1255</v>
      </c>
      <c r="I157" s="13">
        <v>4.9500000000000002E-2</v>
      </c>
    </row>
    <row r="158" spans="1:9" x14ac:dyDescent="0.3">
      <c r="A158" s="14">
        <v>39618</v>
      </c>
      <c r="B158" s="1" t="s">
        <v>440</v>
      </c>
      <c r="C158" s="1" t="s">
        <v>444</v>
      </c>
      <c r="D158" s="1">
        <v>2.2499999999999999E-2</v>
      </c>
      <c r="E158" s="9">
        <v>44037</v>
      </c>
      <c r="F158" s="32">
        <v>900</v>
      </c>
      <c r="G158" s="32">
        <v>1664</v>
      </c>
      <c r="H158" s="32">
        <v>874</v>
      </c>
      <c r="I158" s="13">
        <v>2.3199999999999998E-2</v>
      </c>
    </row>
    <row r="159" spans="1:9" x14ac:dyDescent="0.3">
      <c r="A159" s="14">
        <v>39618</v>
      </c>
      <c r="B159" s="1" t="s">
        <v>449</v>
      </c>
      <c r="C159" s="1" t="s">
        <v>446</v>
      </c>
      <c r="D159" s="1">
        <v>2.1000000000000001E-2</v>
      </c>
      <c r="E159" s="9">
        <v>45132</v>
      </c>
      <c r="F159" s="32">
        <v>994</v>
      </c>
      <c r="G159" s="32">
        <v>1750</v>
      </c>
      <c r="H159" s="32">
        <v>785</v>
      </c>
      <c r="I159" s="13">
        <v>2.4799999999999999E-2</v>
      </c>
    </row>
    <row r="160" spans="1:9" x14ac:dyDescent="0.3">
      <c r="A160" s="14">
        <v>39632</v>
      </c>
      <c r="B160" s="1" t="s">
        <v>439</v>
      </c>
      <c r="C160" s="1" t="s">
        <v>430</v>
      </c>
      <c r="D160" s="1">
        <v>4.2500000000000003E-2</v>
      </c>
      <c r="E160" s="9">
        <v>43580</v>
      </c>
      <c r="F160" s="32">
        <v>783</v>
      </c>
      <c r="G160" s="32">
        <v>3225</v>
      </c>
      <c r="H160" s="32">
        <v>710</v>
      </c>
      <c r="I160" s="13">
        <v>4.87E-2</v>
      </c>
    </row>
    <row r="161" spans="1:9" x14ac:dyDescent="0.3">
      <c r="A161" s="14">
        <v>39632</v>
      </c>
      <c r="B161" s="1" t="s">
        <v>448</v>
      </c>
      <c r="C161" s="1" t="s">
        <v>430</v>
      </c>
      <c r="D161" s="1">
        <v>4.2500000000000003E-2</v>
      </c>
      <c r="E161" s="9">
        <v>45224</v>
      </c>
      <c r="F161" s="32">
        <v>1994</v>
      </c>
      <c r="G161" s="32">
        <v>3155</v>
      </c>
      <c r="H161" s="32">
        <v>1945</v>
      </c>
      <c r="I161" s="13">
        <v>0.05</v>
      </c>
    </row>
    <row r="162" spans="1:9" x14ac:dyDescent="0.3">
      <c r="A162" s="14">
        <v>39695</v>
      </c>
      <c r="B162" s="1" t="s">
        <v>445</v>
      </c>
      <c r="C162" s="1" t="s">
        <v>430</v>
      </c>
      <c r="D162" s="1">
        <v>0.04</v>
      </c>
      <c r="E162" s="9">
        <v>50703</v>
      </c>
      <c r="F162" s="32">
        <v>1112</v>
      </c>
      <c r="G162" s="32">
        <v>2170</v>
      </c>
      <c r="H162" s="32">
        <v>1045</v>
      </c>
      <c r="I162" s="13">
        <v>4.7100000000000003E-2</v>
      </c>
    </row>
    <row r="163" spans="1:9" x14ac:dyDescent="0.3">
      <c r="A163" s="14">
        <v>39709</v>
      </c>
      <c r="B163" s="1" t="s">
        <v>440</v>
      </c>
      <c r="C163" s="1" t="s">
        <v>444</v>
      </c>
      <c r="D163" s="1">
        <v>2.2499999999999999E-2</v>
      </c>
      <c r="E163" s="9">
        <v>44037</v>
      </c>
      <c r="F163" s="32">
        <v>475</v>
      </c>
      <c r="G163" s="32">
        <v>1420</v>
      </c>
      <c r="H163" s="32">
        <v>475</v>
      </c>
      <c r="I163" s="13">
        <v>2.2599999999999999E-2</v>
      </c>
    </row>
    <row r="164" spans="1:9" x14ac:dyDescent="0.3">
      <c r="A164" s="14">
        <v>39737</v>
      </c>
      <c r="B164" s="1" t="s">
        <v>434</v>
      </c>
      <c r="C164" s="1" t="s">
        <v>446</v>
      </c>
      <c r="D164" s="1">
        <v>3.4000000000000002E-2</v>
      </c>
      <c r="E164" s="9">
        <v>47324</v>
      </c>
      <c r="F164" s="32">
        <v>112</v>
      </c>
      <c r="G164" s="32">
        <v>615</v>
      </c>
      <c r="H164" s="32">
        <v>100</v>
      </c>
      <c r="I164" s="13">
        <v>2.6800000000000001E-2</v>
      </c>
    </row>
    <row r="165" spans="1:9" x14ac:dyDescent="0.3">
      <c r="A165" s="14">
        <v>39758</v>
      </c>
      <c r="B165" s="1" t="s">
        <v>445</v>
      </c>
      <c r="C165" s="1" t="s">
        <v>426</v>
      </c>
      <c r="D165" s="1">
        <v>0.04</v>
      </c>
      <c r="E165" s="9">
        <v>50703</v>
      </c>
      <c r="F165" s="32">
        <v>963</v>
      </c>
      <c r="G165" s="32">
        <v>3860</v>
      </c>
      <c r="H165" s="32">
        <v>750</v>
      </c>
      <c r="I165" s="13">
        <v>4.6199999999999998E-2</v>
      </c>
    </row>
    <row r="166" spans="1:9" x14ac:dyDescent="0.3">
      <c r="A166" s="14">
        <v>39772</v>
      </c>
      <c r="B166" s="1" t="s">
        <v>440</v>
      </c>
      <c r="C166" s="1" t="s">
        <v>444</v>
      </c>
      <c r="D166" s="1">
        <v>2.2499999999999999E-2</v>
      </c>
      <c r="E166" s="9">
        <v>44037</v>
      </c>
      <c r="F166" s="32">
        <v>205</v>
      </c>
      <c r="G166" s="32">
        <v>680</v>
      </c>
      <c r="H166" s="32">
        <v>205</v>
      </c>
      <c r="I166" s="13">
        <v>2.5000000000000001E-2</v>
      </c>
    </row>
    <row r="167" spans="1:9" x14ac:dyDescent="0.3">
      <c r="A167" s="14">
        <v>39772</v>
      </c>
      <c r="B167" s="1" t="s">
        <v>449</v>
      </c>
      <c r="C167" s="1" t="s">
        <v>435</v>
      </c>
      <c r="D167" s="1">
        <v>2.1000000000000001E-2</v>
      </c>
      <c r="E167" s="9">
        <v>45132</v>
      </c>
      <c r="F167" s="32">
        <v>295</v>
      </c>
      <c r="G167" s="32">
        <v>785</v>
      </c>
      <c r="H167" s="32">
        <v>295</v>
      </c>
      <c r="I167" s="13">
        <v>2.5000000000000001E-2</v>
      </c>
    </row>
    <row r="168" spans="1:9" x14ac:dyDescent="0.3">
      <c r="A168" s="14">
        <v>39782</v>
      </c>
      <c r="B168" s="1" t="s">
        <v>436</v>
      </c>
      <c r="C168" s="1" t="s">
        <v>426</v>
      </c>
      <c r="D168" s="1">
        <v>5.7500000000000002E-2</v>
      </c>
      <c r="E168" s="9">
        <v>48512</v>
      </c>
      <c r="F168" s="32">
        <v>-1128.6769999999999</v>
      </c>
      <c r="G168" s="32"/>
      <c r="H168" s="32"/>
      <c r="I168" s="13"/>
    </row>
    <row r="169" spans="1:9" x14ac:dyDescent="0.3">
      <c r="A169" s="14">
        <v>39821</v>
      </c>
      <c r="B169" s="1" t="s">
        <v>448</v>
      </c>
      <c r="C169" s="1" t="s">
        <v>426</v>
      </c>
      <c r="D169" s="1">
        <v>4.2500000000000003E-2</v>
      </c>
      <c r="E169" s="9">
        <v>45224</v>
      </c>
      <c r="F169" s="32">
        <v>2228</v>
      </c>
      <c r="G169" s="32">
        <v>3020</v>
      </c>
      <c r="H169" s="32">
        <v>1750</v>
      </c>
      <c r="I169" s="13">
        <v>4.02E-2</v>
      </c>
    </row>
    <row r="170" spans="1:9" x14ac:dyDescent="0.3">
      <c r="A170" s="14">
        <v>39821</v>
      </c>
      <c r="B170" s="1" t="s">
        <v>445</v>
      </c>
      <c r="C170" s="1" t="s">
        <v>430</v>
      </c>
      <c r="D170" s="1">
        <v>0.04</v>
      </c>
      <c r="E170" s="9">
        <v>50703</v>
      </c>
      <c r="F170" s="32">
        <v>1227</v>
      </c>
      <c r="G170" s="32">
        <v>1918</v>
      </c>
      <c r="H170" s="32">
        <v>958</v>
      </c>
      <c r="I170" s="13">
        <v>4.1099999999999998E-2</v>
      </c>
    </row>
    <row r="171" spans="1:9" x14ac:dyDescent="0.3">
      <c r="A171" s="14">
        <v>39835</v>
      </c>
      <c r="B171" s="1" t="s">
        <v>449</v>
      </c>
      <c r="C171" s="1" t="s">
        <v>435</v>
      </c>
      <c r="D171" s="1">
        <v>2.1000000000000001E-2</v>
      </c>
      <c r="E171" s="9">
        <v>45132</v>
      </c>
      <c r="F171" s="32">
        <v>328</v>
      </c>
      <c r="G171" s="32">
        <v>1113</v>
      </c>
      <c r="H171" s="32">
        <v>328</v>
      </c>
      <c r="I171" s="13">
        <v>2.2100000000000002E-2</v>
      </c>
    </row>
    <row r="172" spans="1:9" x14ac:dyDescent="0.3">
      <c r="A172" s="14">
        <v>39835</v>
      </c>
      <c r="B172" s="1" t="s">
        <v>437</v>
      </c>
      <c r="C172" s="1" t="s">
        <v>444</v>
      </c>
      <c r="D172" s="1">
        <v>3.15E-2</v>
      </c>
      <c r="E172" s="9">
        <v>48420</v>
      </c>
      <c r="F172" s="32">
        <v>260</v>
      </c>
      <c r="G172" s="32">
        <v>960</v>
      </c>
      <c r="H172" s="32">
        <v>260</v>
      </c>
      <c r="I172" s="13">
        <v>2.35E-2</v>
      </c>
    </row>
    <row r="173" spans="1:9" x14ac:dyDescent="0.3">
      <c r="A173" s="14">
        <v>39849</v>
      </c>
      <c r="B173" s="1" t="s">
        <v>439</v>
      </c>
      <c r="C173" s="1" t="s">
        <v>426</v>
      </c>
      <c r="D173" s="1">
        <v>4.2500000000000003E-2</v>
      </c>
      <c r="E173" s="9">
        <v>43580</v>
      </c>
      <c r="F173" s="32">
        <v>1349</v>
      </c>
      <c r="G173" s="32">
        <v>3430</v>
      </c>
      <c r="H173" s="32">
        <v>1325</v>
      </c>
      <c r="I173" s="13">
        <v>3.85E-2</v>
      </c>
    </row>
    <row r="174" spans="1:9" x14ac:dyDescent="0.3">
      <c r="A174" s="14">
        <v>39849</v>
      </c>
      <c r="B174" s="1" t="s">
        <v>445</v>
      </c>
      <c r="C174" s="1" t="s">
        <v>426</v>
      </c>
      <c r="D174" s="1">
        <v>0.04</v>
      </c>
      <c r="E174" s="9">
        <v>50703</v>
      </c>
      <c r="F174" s="32">
        <v>2917</v>
      </c>
      <c r="G174" s="32">
        <v>4007</v>
      </c>
      <c r="H174" s="32">
        <v>2307</v>
      </c>
      <c r="I174" s="13">
        <v>4.2200000000000001E-2</v>
      </c>
    </row>
    <row r="175" spans="1:9" x14ac:dyDescent="0.3">
      <c r="A175" s="14">
        <v>39863</v>
      </c>
      <c r="B175" s="1" t="s">
        <v>440</v>
      </c>
      <c r="C175" s="1" t="s">
        <v>444</v>
      </c>
      <c r="D175" s="1">
        <v>2.2499999999999999E-2</v>
      </c>
      <c r="E175" s="9">
        <v>44037</v>
      </c>
      <c r="F175" s="32">
        <v>503</v>
      </c>
      <c r="G175" s="32">
        <v>1045</v>
      </c>
      <c r="H175" s="32">
        <v>503</v>
      </c>
      <c r="I175" s="13">
        <v>2.1499999999999998E-2</v>
      </c>
    </row>
    <row r="176" spans="1:9" x14ac:dyDescent="0.3">
      <c r="A176" s="14">
        <v>39863</v>
      </c>
      <c r="B176" s="1" t="s">
        <v>434</v>
      </c>
      <c r="C176" s="1" t="s">
        <v>446</v>
      </c>
      <c r="D176" s="1">
        <v>3.4000000000000002E-2</v>
      </c>
      <c r="E176" s="9">
        <v>47324</v>
      </c>
      <c r="F176" s="32">
        <v>246</v>
      </c>
      <c r="G176" s="32">
        <v>719</v>
      </c>
      <c r="H176" s="32">
        <v>246</v>
      </c>
      <c r="I176" s="13">
        <v>2.1899999999999999E-2</v>
      </c>
    </row>
    <row r="177" spans="1:9" x14ac:dyDescent="0.3">
      <c r="A177" s="14">
        <v>39877</v>
      </c>
      <c r="B177" s="1" t="s">
        <v>429</v>
      </c>
      <c r="C177" s="1" t="s">
        <v>430</v>
      </c>
      <c r="D177" s="1">
        <v>0.06</v>
      </c>
      <c r="E177" s="9">
        <v>45955</v>
      </c>
      <c r="F177" s="32">
        <v>939</v>
      </c>
      <c r="G177" s="32">
        <v>3640</v>
      </c>
      <c r="H177" s="32">
        <v>715</v>
      </c>
      <c r="I177" s="13">
        <v>4.3299999999999998E-2</v>
      </c>
    </row>
    <row r="178" spans="1:9" x14ac:dyDescent="0.3">
      <c r="A178" s="14">
        <v>39891</v>
      </c>
      <c r="B178" s="1" t="s">
        <v>440</v>
      </c>
      <c r="C178" s="1" t="s">
        <v>444</v>
      </c>
      <c r="D178" s="1">
        <v>2.2499999999999999E-2</v>
      </c>
      <c r="E178" s="9">
        <v>44037</v>
      </c>
      <c r="F178" s="32">
        <v>574</v>
      </c>
      <c r="G178" s="32">
        <v>1102</v>
      </c>
      <c r="H178" s="32">
        <v>447</v>
      </c>
      <c r="I178" s="13">
        <v>2.06E-2</v>
      </c>
    </row>
    <row r="179" spans="1:9" x14ac:dyDescent="0.3">
      <c r="A179" s="14">
        <v>39905</v>
      </c>
      <c r="B179" s="1" t="s">
        <v>439</v>
      </c>
      <c r="C179" s="1" t="s">
        <v>430</v>
      </c>
      <c r="D179" s="1">
        <v>4.2500000000000003E-2</v>
      </c>
      <c r="E179" s="9">
        <v>43580</v>
      </c>
      <c r="F179" s="32">
        <v>3370</v>
      </c>
      <c r="G179" s="32">
        <v>6310</v>
      </c>
      <c r="H179" s="32">
        <v>3370</v>
      </c>
      <c r="I179" s="13">
        <v>3.6200000000000003E-2</v>
      </c>
    </row>
    <row r="180" spans="1:9" x14ac:dyDescent="0.3">
      <c r="A180" s="14">
        <v>39905</v>
      </c>
      <c r="B180" s="1" t="s">
        <v>436</v>
      </c>
      <c r="C180" s="1" t="s">
        <v>430</v>
      </c>
      <c r="D180" s="1">
        <v>5.7500000000000002E-2</v>
      </c>
      <c r="E180" s="9">
        <v>48512</v>
      </c>
      <c r="F180" s="32">
        <v>800</v>
      </c>
      <c r="G180" s="32">
        <v>2285</v>
      </c>
      <c r="H180" s="32">
        <v>800</v>
      </c>
      <c r="I180" s="13">
        <v>4.2500000000000003E-2</v>
      </c>
    </row>
    <row r="181" spans="1:9" x14ac:dyDescent="0.3">
      <c r="A181" s="14">
        <v>39905</v>
      </c>
      <c r="B181" s="1" t="s">
        <v>445</v>
      </c>
      <c r="C181" s="1" t="s">
        <v>426</v>
      </c>
      <c r="D181" s="1">
        <v>0.04</v>
      </c>
      <c r="E181" s="9">
        <v>50703</v>
      </c>
      <c r="F181" s="32">
        <v>1935</v>
      </c>
      <c r="G181" s="32">
        <v>3435</v>
      </c>
      <c r="H181" s="32">
        <v>1935</v>
      </c>
      <c r="I181" s="13">
        <v>4.1599999999999998E-2</v>
      </c>
    </row>
    <row r="182" spans="1:9" x14ac:dyDescent="0.3">
      <c r="A182" s="14">
        <v>39919</v>
      </c>
      <c r="B182" s="1" t="s">
        <v>449</v>
      </c>
      <c r="C182" s="1" t="s">
        <v>446</v>
      </c>
      <c r="D182" s="1">
        <v>2.1000000000000001E-2</v>
      </c>
      <c r="E182" s="9">
        <v>45132</v>
      </c>
      <c r="F182" s="32">
        <v>311</v>
      </c>
      <c r="G182" s="32">
        <v>682</v>
      </c>
      <c r="H182" s="32">
        <v>292</v>
      </c>
      <c r="I182" s="13">
        <v>2.0199999999999999E-2</v>
      </c>
    </row>
    <row r="183" spans="1:9" x14ac:dyDescent="0.3">
      <c r="A183" s="14">
        <v>39919</v>
      </c>
      <c r="B183" s="1" t="s">
        <v>447</v>
      </c>
      <c r="C183" s="1" t="s">
        <v>444</v>
      </c>
      <c r="D183" s="1">
        <v>1.7999999999999999E-2</v>
      </c>
      <c r="E183" s="9">
        <v>51342</v>
      </c>
      <c r="F183" s="32">
        <v>239</v>
      </c>
      <c r="G183" s="32">
        <v>538</v>
      </c>
      <c r="H183" s="32">
        <v>213</v>
      </c>
      <c r="I183" s="13">
        <v>2.0899999999999998E-2</v>
      </c>
    </row>
    <row r="184" spans="1:9" x14ac:dyDescent="0.3">
      <c r="A184" s="14">
        <v>39940</v>
      </c>
      <c r="B184" s="1" t="s">
        <v>439</v>
      </c>
      <c r="C184" s="1" t="s">
        <v>430</v>
      </c>
      <c r="D184" s="1">
        <v>4.2500000000000003E-2</v>
      </c>
      <c r="E184" s="9">
        <v>43580</v>
      </c>
      <c r="F184" s="32">
        <v>3435</v>
      </c>
      <c r="G184" s="32">
        <v>5510</v>
      </c>
      <c r="H184" s="32">
        <v>3435</v>
      </c>
      <c r="I184" s="13">
        <v>3.6700000000000003E-2</v>
      </c>
    </row>
    <row r="185" spans="1:9" x14ac:dyDescent="0.3">
      <c r="A185" s="14">
        <v>39940</v>
      </c>
      <c r="B185" s="1" t="s">
        <v>433</v>
      </c>
      <c r="C185" s="1" t="s">
        <v>430</v>
      </c>
      <c r="D185" s="1">
        <v>5.5E-2</v>
      </c>
      <c r="E185" s="9">
        <v>47233</v>
      </c>
      <c r="F185" s="32">
        <v>1490</v>
      </c>
      <c r="G185" s="32">
        <v>3375</v>
      </c>
      <c r="H185" s="32">
        <v>1490</v>
      </c>
      <c r="I185" s="13">
        <v>4.3200000000000002E-2</v>
      </c>
    </row>
    <row r="186" spans="1:9" x14ac:dyDescent="0.3">
      <c r="A186" s="14">
        <v>39940</v>
      </c>
      <c r="B186" s="1" t="s">
        <v>445</v>
      </c>
      <c r="C186" s="1" t="s">
        <v>430</v>
      </c>
      <c r="D186" s="1">
        <v>0.04</v>
      </c>
      <c r="E186" s="9">
        <v>50703</v>
      </c>
      <c r="F186" s="32">
        <v>1325</v>
      </c>
      <c r="G186" s="32">
        <v>2670</v>
      </c>
      <c r="H186" s="32">
        <v>1325</v>
      </c>
      <c r="I186" s="13">
        <v>4.2700000000000002E-2</v>
      </c>
    </row>
    <row r="187" spans="1:9" x14ac:dyDescent="0.3">
      <c r="A187" s="14">
        <v>39953</v>
      </c>
      <c r="B187" s="1" t="s">
        <v>440</v>
      </c>
      <c r="C187" s="1" t="s">
        <v>444</v>
      </c>
      <c r="D187" s="1">
        <v>2.2499999999999999E-2</v>
      </c>
      <c r="E187" s="9">
        <v>44037</v>
      </c>
      <c r="F187" s="32">
        <v>455</v>
      </c>
      <c r="G187" s="32">
        <v>1047</v>
      </c>
      <c r="H187" s="32">
        <v>455</v>
      </c>
      <c r="I187" s="13">
        <v>1.7500000000000002E-2</v>
      </c>
    </row>
    <row r="188" spans="1:9" x14ac:dyDescent="0.3">
      <c r="A188" s="14">
        <v>39968</v>
      </c>
      <c r="B188" s="1" t="s">
        <v>443</v>
      </c>
      <c r="C188" s="1" t="s">
        <v>430</v>
      </c>
      <c r="D188" s="1">
        <v>3.7499999999999999E-2</v>
      </c>
      <c r="E188" s="9">
        <v>44311</v>
      </c>
      <c r="F188" s="32">
        <v>1820</v>
      </c>
      <c r="G188" s="32">
        <v>3695</v>
      </c>
      <c r="H188" s="32">
        <v>1820</v>
      </c>
      <c r="I188" s="13">
        <v>4.1700000000000001E-2</v>
      </c>
    </row>
    <row r="189" spans="1:9" x14ac:dyDescent="0.3">
      <c r="A189" s="14">
        <v>39968</v>
      </c>
      <c r="B189" s="1" t="s">
        <v>448</v>
      </c>
      <c r="C189" s="1" t="s">
        <v>430</v>
      </c>
      <c r="D189" s="1">
        <v>4.2500000000000003E-2</v>
      </c>
      <c r="E189" s="9">
        <v>45224</v>
      </c>
      <c r="F189" s="32">
        <v>2365</v>
      </c>
      <c r="G189" s="32">
        <v>4065</v>
      </c>
      <c r="H189" s="32">
        <v>2365</v>
      </c>
      <c r="I189" s="13">
        <v>4.3400000000000001E-2</v>
      </c>
    </row>
    <row r="190" spans="1:9" x14ac:dyDescent="0.3">
      <c r="A190" s="14">
        <v>39982</v>
      </c>
      <c r="B190" s="1" t="s">
        <v>449</v>
      </c>
      <c r="C190" s="1" t="s">
        <v>446</v>
      </c>
      <c r="D190" s="1">
        <v>2.1000000000000001E-2</v>
      </c>
      <c r="E190" s="9">
        <v>45132</v>
      </c>
      <c r="F190" s="32">
        <v>789</v>
      </c>
      <c r="G190" s="32">
        <v>1303</v>
      </c>
      <c r="H190" s="32">
        <v>708</v>
      </c>
      <c r="I190" s="13">
        <v>2.06E-2</v>
      </c>
    </row>
    <row r="191" spans="1:9" x14ac:dyDescent="0.3">
      <c r="A191" s="14">
        <v>39987</v>
      </c>
      <c r="B191" s="1" t="s">
        <v>450</v>
      </c>
      <c r="C191" s="1" t="s">
        <v>430</v>
      </c>
      <c r="D191" s="1">
        <v>4.4999999999999998E-2</v>
      </c>
      <c r="E191" s="9">
        <v>51616</v>
      </c>
      <c r="F191" s="32">
        <v>6000</v>
      </c>
      <c r="G191" s="32"/>
      <c r="H191" s="32"/>
      <c r="I191" s="13">
        <v>4.53E-2</v>
      </c>
    </row>
    <row r="192" spans="1:9" x14ac:dyDescent="0.3">
      <c r="A192" s="14">
        <v>39996</v>
      </c>
      <c r="B192" s="1" t="s">
        <v>451</v>
      </c>
      <c r="C192" s="1" t="s">
        <v>430</v>
      </c>
      <c r="D192" s="1">
        <v>3.7499999999999999E-2</v>
      </c>
      <c r="E192" s="9">
        <v>43763</v>
      </c>
      <c r="F192" s="32">
        <v>5888</v>
      </c>
      <c r="G192" s="32">
        <v>8720</v>
      </c>
      <c r="H192" s="32">
        <v>5120</v>
      </c>
      <c r="I192" s="13">
        <v>3.8199999999999998E-2</v>
      </c>
    </row>
    <row r="193" spans="1:9" x14ac:dyDescent="0.3">
      <c r="A193" s="14">
        <v>40010</v>
      </c>
      <c r="B193" s="1" t="s">
        <v>440</v>
      </c>
      <c r="C193" s="1" t="s">
        <v>444</v>
      </c>
      <c r="D193" s="1">
        <v>2.2499999999999999E-2</v>
      </c>
      <c r="E193" s="9">
        <v>44037</v>
      </c>
      <c r="F193" s="32">
        <v>660</v>
      </c>
      <c r="G193" s="32">
        <v>1315</v>
      </c>
      <c r="H193" s="32">
        <v>660</v>
      </c>
      <c r="I193" s="13">
        <v>1.8700000000000001E-2</v>
      </c>
    </row>
    <row r="194" spans="1:9" x14ac:dyDescent="0.3">
      <c r="A194" s="14">
        <v>40010</v>
      </c>
      <c r="B194" s="1" t="s">
        <v>434</v>
      </c>
      <c r="C194" s="1" t="s">
        <v>446</v>
      </c>
      <c r="D194" s="1">
        <v>3.4000000000000002E-2</v>
      </c>
      <c r="E194" s="9">
        <v>47324</v>
      </c>
      <c r="F194" s="32">
        <v>190</v>
      </c>
      <c r="G194" s="32">
        <v>516</v>
      </c>
      <c r="H194" s="32">
        <v>190</v>
      </c>
      <c r="I194" s="13">
        <v>1.8599999999999998E-2</v>
      </c>
    </row>
    <row r="195" spans="1:9" x14ac:dyDescent="0.3">
      <c r="A195" s="14">
        <v>40010</v>
      </c>
      <c r="B195" s="1" t="s">
        <v>447</v>
      </c>
      <c r="C195" s="1" t="s">
        <v>444</v>
      </c>
      <c r="D195" s="1">
        <v>1.7999999999999999E-2</v>
      </c>
      <c r="E195" s="9">
        <v>51342</v>
      </c>
      <c r="F195" s="32">
        <v>361</v>
      </c>
      <c r="G195" s="32">
        <v>684</v>
      </c>
      <c r="H195" s="32">
        <v>346</v>
      </c>
      <c r="I195" s="13">
        <v>2.0400000000000001E-2</v>
      </c>
    </row>
    <row r="196" spans="1:9" x14ac:dyDescent="0.3">
      <c r="A196" s="14">
        <v>40059</v>
      </c>
      <c r="B196" s="1" t="s">
        <v>451</v>
      </c>
      <c r="C196" s="1" t="s">
        <v>430</v>
      </c>
      <c r="D196" s="1">
        <v>3.7499999999999999E-2</v>
      </c>
      <c r="E196" s="9">
        <v>43763</v>
      </c>
      <c r="F196" s="32">
        <v>3540</v>
      </c>
      <c r="G196" s="32">
        <v>6615</v>
      </c>
      <c r="H196" s="32">
        <v>3540</v>
      </c>
      <c r="I196" s="13">
        <v>3.56E-2</v>
      </c>
    </row>
    <row r="197" spans="1:9" x14ac:dyDescent="0.3">
      <c r="A197" s="14">
        <v>40059</v>
      </c>
      <c r="B197" s="1" t="s">
        <v>448</v>
      </c>
      <c r="C197" s="1" t="s">
        <v>426</v>
      </c>
      <c r="D197" s="1">
        <v>4.2500000000000003E-2</v>
      </c>
      <c r="E197" s="9">
        <v>45224</v>
      </c>
      <c r="F197" s="32">
        <v>1660</v>
      </c>
      <c r="G197" s="32">
        <v>2910</v>
      </c>
      <c r="H197" s="32">
        <v>1660</v>
      </c>
      <c r="I197" s="13">
        <v>3.9100000000000003E-2</v>
      </c>
    </row>
    <row r="198" spans="1:9" x14ac:dyDescent="0.3">
      <c r="A198" s="14">
        <v>40073</v>
      </c>
      <c r="B198" s="1" t="s">
        <v>437</v>
      </c>
      <c r="C198" s="1" t="s">
        <v>444</v>
      </c>
      <c r="D198" s="1">
        <v>3.15E-2</v>
      </c>
      <c r="E198" s="9">
        <v>48420</v>
      </c>
      <c r="F198" s="32">
        <v>370</v>
      </c>
      <c r="G198" s="32">
        <v>958</v>
      </c>
      <c r="H198" s="32">
        <v>370</v>
      </c>
      <c r="I198" s="13">
        <v>1.78E-2</v>
      </c>
    </row>
    <row r="199" spans="1:9" x14ac:dyDescent="0.3">
      <c r="A199" s="14">
        <v>40087</v>
      </c>
      <c r="B199" s="1" t="s">
        <v>451</v>
      </c>
      <c r="C199" s="1" t="s">
        <v>430</v>
      </c>
      <c r="D199" s="1">
        <v>3.7499999999999999E-2</v>
      </c>
      <c r="E199" s="9">
        <v>43763</v>
      </c>
      <c r="F199" s="32">
        <v>4678</v>
      </c>
      <c r="G199" s="32">
        <v>5845</v>
      </c>
      <c r="H199" s="32">
        <v>3695</v>
      </c>
      <c r="I199" s="13">
        <v>3.5700000000000003E-2</v>
      </c>
    </row>
    <row r="200" spans="1:9" x14ac:dyDescent="0.3">
      <c r="A200" s="14">
        <v>40087</v>
      </c>
      <c r="B200" s="1" t="s">
        <v>429</v>
      </c>
      <c r="C200" s="1" t="s">
        <v>430</v>
      </c>
      <c r="D200" s="1">
        <v>0.06</v>
      </c>
      <c r="E200" s="9">
        <v>45955</v>
      </c>
      <c r="F200" s="32">
        <v>1881</v>
      </c>
      <c r="G200" s="32">
        <v>2875</v>
      </c>
      <c r="H200" s="32">
        <v>1810</v>
      </c>
      <c r="I200" s="13">
        <v>3.9899999999999998E-2</v>
      </c>
    </row>
    <row r="201" spans="1:9" x14ac:dyDescent="0.3">
      <c r="A201" s="14">
        <v>40101</v>
      </c>
      <c r="B201" s="1" t="s">
        <v>440</v>
      </c>
      <c r="C201" s="1" t="s">
        <v>444</v>
      </c>
      <c r="D201" s="1">
        <v>2.2499999999999999E-2</v>
      </c>
      <c r="E201" s="9">
        <v>44037</v>
      </c>
      <c r="F201" s="32">
        <v>696</v>
      </c>
      <c r="G201" s="32">
        <v>1432</v>
      </c>
      <c r="H201" s="32">
        <v>673</v>
      </c>
      <c r="I201" s="13">
        <v>1.52E-2</v>
      </c>
    </row>
    <row r="202" spans="1:9" x14ac:dyDescent="0.3">
      <c r="A202" s="14">
        <v>40101</v>
      </c>
      <c r="B202" s="1" t="s">
        <v>449</v>
      </c>
      <c r="C202" s="1" t="s">
        <v>446</v>
      </c>
      <c r="D202" s="1">
        <v>2.1000000000000001E-2</v>
      </c>
      <c r="E202" s="9">
        <v>45132</v>
      </c>
      <c r="F202" s="32">
        <v>395</v>
      </c>
      <c r="G202" s="32">
        <v>810</v>
      </c>
      <c r="H202" s="32">
        <v>360</v>
      </c>
      <c r="I202" s="13">
        <v>1.7000000000000001E-2</v>
      </c>
    </row>
    <row r="203" spans="1:9" x14ac:dyDescent="0.3">
      <c r="A203" s="14">
        <v>40101</v>
      </c>
      <c r="B203" s="1" t="s">
        <v>447</v>
      </c>
      <c r="C203" s="1" t="s">
        <v>444</v>
      </c>
      <c r="D203" s="1">
        <v>1.7999999999999999E-2</v>
      </c>
      <c r="E203" s="9">
        <v>51342</v>
      </c>
      <c r="F203" s="32">
        <v>665</v>
      </c>
      <c r="G203" s="32">
        <v>1245</v>
      </c>
      <c r="H203" s="32">
        <v>665</v>
      </c>
      <c r="I203" s="13">
        <v>1.72E-2</v>
      </c>
    </row>
    <row r="204" spans="1:9" x14ac:dyDescent="0.3">
      <c r="A204" s="14">
        <v>40122</v>
      </c>
      <c r="B204" s="1" t="s">
        <v>451</v>
      </c>
      <c r="C204" s="1" t="s">
        <v>430</v>
      </c>
      <c r="D204" s="1">
        <v>3.7499999999999999E-2</v>
      </c>
      <c r="E204" s="9">
        <v>43763</v>
      </c>
      <c r="F204" s="32">
        <v>2490</v>
      </c>
      <c r="G204" s="32">
        <v>5190</v>
      </c>
      <c r="H204" s="32">
        <v>2490</v>
      </c>
      <c r="I204" s="13">
        <v>3.6200000000000003E-2</v>
      </c>
    </row>
    <row r="205" spans="1:9" x14ac:dyDescent="0.3">
      <c r="A205" s="14">
        <v>40122</v>
      </c>
      <c r="B205" s="1" t="s">
        <v>450</v>
      </c>
      <c r="C205" s="1" t="s">
        <v>430</v>
      </c>
      <c r="D205" s="1">
        <v>4.4999999999999998E-2</v>
      </c>
      <c r="E205" s="9">
        <v>51616</v>
      </c>
      <c r="F205" s="32">
        <v>2175</v>
      </c>
      <c r="G205" s="32">
        <v>3390</v>
      </c>
      <c r="H205" s="32">
        <v>2175</v>
      </c>
      <c r="I205" s="13">
        <v>4.2999999999999997E-2</v>
      </c>
    </row>
    <row r="206" spans="1:9" x14ac:dyDescent="0.3">
      <c r="A206" s="14">
        <v>40136</v>
      </c>
      <c r="B206" s="1" t="s">
        <v>440</v>
      </c>
      <c r="C206" s="1" t="s">
        <v>438</v>
      </c>
      <c r="D206" s="1">
        <v>2.2499999999999999E-2</v>
      </c>
      <c r="E206" s="9">
        <v>44037</v>
      </c>
      <c r="F206" s="32">
        <v>655</v>
      </c>
      <c r="G206" s="32">
        <v>1240</v>
      </c>
      <c r="H206" s="32">
        <v>583</v>
      </c>
      <c r="I206" s="13">
        <v>1.6E-2</v>
      </c>
    </row>
    <row r="207" spans="1:9" x14ac:dyDescent="0.3">
      <c r="A207" s="14">
        <v>40150</v>
      </c>
      <c r="B207" s="1" t="s">
        <v>433</v>
      </c>
      <c r="C207" s="1" t="s">
        <v>426</v>
      </c>
      <c r="D207" s="1">
        <v>5.5E-2</v>
      </c>
      <c r="E207" s="9">
        <v>47233</v>
      </c>
      <c r="F207" s="32">
        <v>1318</v>
      </c>
      <c r="G207" s="32">
        <v>2195</v>
      </c>
      <c r="H207" s="32">
        <v>1250</v>
      </c>
      <c r="I207" s="13">
        <v>4.0899999999999999E-2</v>
      </c>
    </row>
    <row r="208" spans="1:9" x14ac:dyDescent="0.3">
      <c r="A208" s="14">
        <v>40185</v>
      </c>
      <c r="B208" s="1" t="s">
        <v>451</v>
      </c>
      <c r="C208" s="1" t="s">
        <v>430</v>
      </c>
      <c r="D208" s="1">
        <v>3.7499999999999999E-2</v>
      </c>
      <c r="E208" s="9">
        <v>43763</v>
      </c>
      <c r="F208" s="32">
        <v>5070</v>
      </c>
      <c r="G208" s="32">
        <v>7289</v>
      </c>
      <c r="H208" s="32">
        <v>4270</v>
      </c>
      <c r="I208" s="13">
        <v>3.5999999999999997E-2</v>
      </c>
    </row>
    <row r="209" spans="1:9" x14ac:dyDescent="0.3">
      <c r="A209" s="14">
        <v>40185</v>
      </c>
      <c r="B209" s="1" t="s">
        <v>448</v>
      </c>
      <c r="C209" s="1" t="s">
        <v>426</v>
      </c>
      <c r="D209" s="1">
        <v>4.2500000000000003E-2</v>
      </c>
      <c r="E209" s="9">
        <v>45224</v>
      </c>
      <c r="F209" s="32">
        <v>1147</v>
      </c>
      <c r="G209" s="32">
        <v>2990</v>
      </c>
      <c r="H209" s="32">
        <v>910</v>
      </c>
      <c r="I209" s="13">
        <v>3.9699999999999999E-2</v>
      </c>
    </row>
    <row r="210" spans="1:9" x14ac:dyDescent="0.3">
      <c r="A210" s="14">
        <v>40185</v>
      </c>
      <c r="B210" s="1" t="s">
        <v>450</v>
      </c>
      <c r="C210" s="1" t="s">
        <v>430</v>
      </c>
      <c r="D210" s="1">
        <v>4.4999999999999998E-2</v>
      </c>
      <c r="E210" s="9">
        <v>51616</v>
      </c>
      <c r="F210" s="32">
        <v>2488</v>
      </c>
      <c r="G210" s="32">
        <v>5280</v>
      </c>
      <c r="H210" s="32">
        <v>2220</v>
      </c>
      <c r="I210" s="13">
        <v>4.2799999999999998E-2</v>
      </c>
    </row>
    <row r="211" spans="1:9" x14ac:dyDescent="0.3">
      <c r="A211" s="14">
        <v>40199</v>
      </c>
      <c r="B211" s="1" t="s">
        <v>452</v>
      </c>
      <c r="C211" s="1" t="s">
        <v>446</v>
      </c>
      <c r="D211" s="1">
        <v>1.3000000000000001E-2</v>
      </c>
      <c r="E211" s="9">
        <v>43671</v>
      </c>
      <c r="F211" s="32">
        <v>2889</v>
      </c>
      <c r="G211" s="32">
        <v>5310</v>
      </c>
      <c r="H211" s="32">
        <v>2570</v>
      </c>
      <c r="I211" s="13">
        <v>1.41E-2</v>
      </c>
    </row>
    <row r="212" spans="1:9" x14ac:dyDescent="0.3">
      <c r="A212" s="14">
        <v>40213</v>
      </c>
      <c r="B212" s="1" t="s">
        <v>453</v>
      </c>
      <c r="C212" s="1" t="s">
        <v>430</v>
      </c>
      <c r="D212" s="1">
        <v>3.5000000000000003E-2</v>
      </c>
      <c r="E212" s="9">
        <v>43946</v>
      </c>
      <c r="F212" s="32">
        <v>5375</v>
      </c>
      <c r="G212" s="32">
        <v>7920</v>
      </c>
      <c r="H212" s="32">
        <v>4709</v>
      </c>
      <c r="I212" s="13">
        <v>3.5799999999999998E-2</v>
      </c>
    </row>
    <row r="213" spans="1:9" x14ac:dyDescent="0.3">
      <c r="A213" s="14">
        <v>40213</v>
      </c>
      <c r="B213" s="1" t="s">
        <v>441</v>
      </c>
      <c r="C213" s="1" t="s">
        <v>430</v>
      </c>
      <c r="D213" s="1">
        <v>4.7500000000000001E-2</v>
      </c>
      <c r="E213" s="9">
        <v>49424</v>
      </c>
      <c r="F213" s="32">
        <v>2234</v>
      </c>
      <c r="G213" s="32">
        <v>3510</v>
      </c>
      <c r="H213" s="32">
        <v>1710</v>
      </c>
      <c r="I213" s="13">
        <v>4.1399999999999999E-2</v>
      </c>
    </row>
    <row r="214" spans="1:9" x14ac:dyDescent="0.3">
      <c r="A214" s="14">
        <v>40227</v>
      </c>
      <c r="B214" s="1" t="s">
        <v>440</v>
      </c>
      <c r="C214" s="1" t="s">
        <v>444</v>
      </c>
      <c r="D214" s="1">
        <v>2.2499999999999999E-2</v>
      </c>
      <c r="E214" s="9">
        <v>44037</v>
      </c>
      <c r="F214" s="32">
        <v>685</v>
      </c>
      <c r="G214" s="32">
        <v>1660</v>
      </c>
      <c r="H214" s="32">
        <v>685</v>
      </c>
      <c r="I214" s="13">
        <v>1.5299999999999999E-2</v>
      </c>
    </row>
    <row r="215" spans="1:9" x14ac:dyDescent="0.3">
      <c r="A215" s="14">
        <v>40227</v>
      </c>
      <c r="B215" s="1" t="s">
        <v>449</v>
      </c>
      <c r="C215" s="1" t="s">
        <v>446</v>
      </c>
      <c r="D215" s="1">
        <v>2.1000000000000001E-2</v>
      </c>
      <c r="E215" s="9">
        <v>45132</v>
      </c>
      <c r="F215" s="32">
        <v>635</v>
      </c>
      <c r="G215" s="32">
        <v>1751</v>
      </c>
      <c r="H215" s="32">
        <v>635</v>
      </c>
      <c r="I215" s="13">
        <v>1.6400000000000001E-2</v>
      </c>
    </row>
    <row r="216" spans="1:9" x14ac:dyDescent="0.3">
      <c r="A216" s="14">
        <v>40241</v>
      </c>
      <c r="B216" s="1" t="s">
        <v>453</v>
      </c>
      <c r="C216" s="1" t="s">
        <v>430</v>
      </c>
      <c r="D216" s="1">
        <v>3.5000000000000003E-2</v>
      </c>
      <c r="E216" s="9">
        <v>43946</v>
      </c>
      <c r="F216" s="32">
        <v>4792</v>
      </c>
      <c r="G216" s="32">
        <v>8315</v>
      </c>
      <c r="H216" s="32">
        <v>4544</v>
      </c>
      <c r="I216" s="13">
        <v>3.4500000000000003E-2</v>
      </c>
    </row>
    <row r="217" spans="1:9" x14ac:dyDescent="0.3">
      <c r="A217" s="14">
        <v>40241</v>
      </c>
      <c r="B217" s="1" t="s">
        <v>448</v>
      </c>
      <c r="C217" s="1" t="s">
        <v>430</v>
      </c>
      <c r="D217" s="1">
        <v>4.2500000000000003E-2</v>
      </c>
      <c r="E217" s="9">
        <v>45224</v>
      </c>
      <c r="F217" s="32">
        <v>2083</v>
      </c>
      <c r="G217" s="32">
        <v>2885</v>
      </c>
      <c r="H217" s="32">
        <v>1890</v>
      </c>
      <c r="I217" s="13">
        <v>3.7499999999999999E-2</v>
      </c>
    </row>
    <row r="218" spans="1:9" x14ac:dyDescent="0.3">
      <c r="A218" s="14">
        <v>40241</v>
      </c>
      <c r="B218" s="1" t="s">
        <v>436</v>
      </c>
      <c r="C218" s="1" t="s">
        <v>430</v>
      </c>
      <c r="D218" s="1">
        <v>5.7500000000000002E-2</v>
      </c>
      <c r="E218" s="9">
        <v>48512</v>
      </c>
      <c r="F218" s="32">
        <v>1804</v>
      </c>
      <c r="G218" s="32">
        <v>2465</v>
      </c>
      <c r="H218" s="32">
        <v>1680</v>
      </c>
      <c r="I218" s="13">
        <v>4.0500000000000001E-2</v>
      </c>
    </row>
    <row r="219" spans="1:9" x14ac:dyDescent="0.3">
      <c r="A219" s="14">
        <v>40254</v>
      </c>
      <c r="B219" s="1" t="s">
        <v>454</v>
      </c>
      <c r="C219" s="1" t="s">
        <v>430</v>
      </c>
      <c r="D219" s="1">
        <v>0.04</v>
      </c>
      <c r="E219" s="9">
        <v>58556</v>
      </c>
      <c r="F219" s="32">
        <v>5000</v>
      </c>
      <c r="G219" s="32"/>
      <c r="H219" s="32"/>
      <c r="I219" s="13">
        <v>4.1799999999999997E-2</v>
      </c>
    </row>
    <row r="220" spans="1:9" x14ac:dyDescent="0.3">
      <c r="A220" s="14">
        <v>40255</v>
      </c>
      <c r="B220" s="1" t="s">
        <v>452</v>
      </c>
      <c r="C220" s="1" t="s">
        <v>446</v>
      </c>
      <c r="D220" s="1">
        <v>1.3000000000000001E-2</v>
      </c>
      <c r="E220" s="9">
        <v>43671</v>
      </c>
      <c r="F220" s="32">
        <v>1299</v>
      </c>
      <c r="G220" s="32">
        <v>2090</v>
      </c>
      <c r="H220" s="32">
        <v>1215</v>
      </c>
      <c r="I220" s="13">
        <v>1.1900000000000001E-2</v>
      </c>
    </row>
    <row r="221" spans="1:9" x14ac:dyDescent="0.3">
      <c r="A221" s="14">
        <v>40255</v>
      </c>
      <c r="B221" s="1" t="s">
        <v>447</v>
      </c>
      <c r="C221" s="1" t="s">
        <v>444</v>
      </c>
      <c r="D221" s="1">
        <v>1.7999999999999999E-2</v>
      </c>
      <c r="E221" s="9">
        <v>51342</v>
      </c>
      <c r="F221" s="32">
        <v>437</v>
      </c>
      <c r="G221" s="32">
        <v>802</v>
      </c>
      <c r="H221" s="32">
        <v>427</v>
      </c>
      <c r="I221" s="13">
        <v>1.77E-2</v>
      </c>
    </row>
    <row r="222" spans="1:9" x14ac:dyDescent="0.3">
      <c r="A222" s="14">
        <v>40269</v>
      </c>
      <c r="B222" s="1" t="s">
        <v>453</v>
      </c>
      <c r="C222" s="1" t="s">
        <v>430</v>
      </c>
      <c r="D222" s="1">
        <v>3.5000000000000003E-2</v>
      </c>
      <c r="E222" s="9">
        <v>43946</v>
      </c>
      <c r="F222" s="32">
        <v>3512</v>
      </c>
      <c r="G222" s="32">
        <v>6635</v>
      </c>
      <c r="H222" s="32">
        <v>3512</v>
      </c>
      <c r="I222" s="13">
        <v>3.4099999999999998E-2</v>
      </c>
    </row>
    <row r="223" spans="1:9" x14ac:dyDescent="0.3">
      <c r="A223" s="14">
        <v>40269</v>
      </c>
      <c r="B223" s="1" t="s">
        <v>443</v>
      </c>
      <c r="C223" s="1" t="s">
        <v>426</v>
      </c>
      <c r="D223" s="1">
        <v>3.7499999999999999E-2</v>
      </c>
      <c r="E223" s="9">
        <v>44402</v>
      </c>
      <c r="F223" s="32">
        <v>1955</v>
      </c>
      <c r="G223" s="32">
        <v>4545</v>
      </c>
      <c r="H223" s="32">
        <v>1955</v>
      </c>
      <c r="I223" s="13">
        <v>3.5099999999999999E-2</v>
      </c>
    </row>
    <row r="224" spans="1:9" x14ac:dyDescent="0.3">
      <c r="A224" s="14">
        <v>40269</v>
      </c>
      <c r="B224" s="1" t="s">
        <v>429</v>
      </c>
      <c r="C224" s="1" t="s">
        <v>430</v>
      </c>
      <c r="D224" s="1">
        <v>0.06</v>
      </c>
      <c r="E224" s="9">
        <v>45931</v>
      </c>
      <c r="F224" s="32">
        <v>1365</v>
      </c>
      <c r="G224" s="32">
        <v>3315</v>
      </c>
      <c r="H224" s="32">
        <v>1365</v>
      </c>
      <c r="I224" s="13">
        <v>3.8100000000000002E-2</v>
      </c>
    </row>
    <row r="225" spans="1:9" x14ac:dyDescent="0.3">
      <c r="A225" s="14">
        <v>40283</v>
      </c>
      <c r="B225" s="1" t="s">
        <v>440</v>
      </c>
      <c r="C225" s="1" t="s">
        <v>444</v>
      </c>
      <c r="D225" s="1">
        <v>2.2499999999999999E-2</v>
      </c>
      <c r="E225" s="9">
        <v>44037</v>
      </c>
      <c r="F225" s="32">
        <v>1061</v>
      </c>
      <c r="G225" s="32">
        <v>2545</v>
      </c>
      <c r="H225" s="32">
        <v>985</v>
      </c>
      <c r="I225" s="13">
        <v>1.35E-2</v>
      </c>
    </row>
    <row r="226" spans="1:9" x14ac:dyDescent="0.3">
      <c r="A226" s="14">
        <v>40283</v>
      </c>
      <c r="B226" s="1" t="s">
        <v>449</v>
      </c>
      <c r="C226" s="1" t="s">
        <v>435</v>
      </c>
      <c r="D226" s="1">
        <v>2.1000000000000001E-2</v>
      </c>
      <c r="E226" s="9">
        <v>45132</v>
      </c>
      <c r="F226" s="32">
        <v>795</v>
      </c>
      <c r="G226" s="32">
        <v>1620</v>
      </c>
      <c r="H226" s="32">
        <v>675</v>
      </c>
      <c r="I226" s="13">
        <v>1.47E-2</v>
      </c>
    </row>
    <row r="227" spans="1:9" x14ac:dyDescent="0.3">
      <c r="A227" s="14">
        <v>40304</v>
      </c>
      <c r="B227" s="1" t="s">
        <v>453</v>
      </c>
      <c r="C227" s="1" t="s">
        <v>430</v>
      </c>
      <c r="D227" s="1">
        <v>3.5000000000000003E-2</v>
      </c>
      <c r="E227" s="9">
        <v>43946</v>
      </c>
      <c r="F227" s="32">
        <v>5315</v>
      </c>
      <c r="G227" s="32">
        <v>8165</v>
      </c>
      <c r="H227" s="32">
        <v>5315</v>
      </c>
      <c r="I227" s="13">
        <v>3.1800000000000002E-2</v>
      </c>
    </row>
    <row r="228" spans="1:9" x14ac:dyDescent="0.3">
      <c r="A228" s="14">
        <v>40304</v>
      </c>
      <c r="B228" s="1" t="s">
        <v>443</v>
      </c>
      <c r="C228" s="1" t="s">
        <v>430</v>
      </c>
      <c r="D228" s="1">
        <v>3.7499999999999999E-2</v>
      </c>
      <c r="E228" s="9">
        <v>44311</v>
      </c>
      <c r="F228" s="32">
        <v>2085</v>
      </c>
      <c r="G228" s="32">
        <v>3760</v>
      </c>
      <c r="H228" s="32">
        <v>2085</v>
      </c>
      <c r="I228" s="13">
        <v>3.2800000000000003E-2</v>
      </c>
    </row>
    <row r="229" spans="1:9" x14ac:dyDescent="0.3">
      <c r="A229" s="14">
        <v>40304</v>
      </c>
      <c r="B229" s="1" t="s">
        <v>450</v>
      </c>
      <c r="C229" s="1" t="s">
        <v>430</v>
      </c>
      <c r="D229" s="1">
        <v>4.4999999999999998E-2</v>
      </c>
      <c r="E229" s="9">
        <v>51616</v>
      </c>
      <c r="F229" s="32">
        <v>1305</v>
      </c>
      <c r="G229" s="32">
        <v>2455</v>
      </c>
      <c r="H229" s="32">
        <v>1305</v>
      </c>
      <c r="I229" s="13">
        <v>3.8399999999999997E-2</v>
      </c>
    </row>
    <row r="230" spans="1:9" x14ac:dyDescent="0.3">
      <c r="A230" s="14">
        <v>40318</v>
      </c>
      <c r="B230" s="1" t="s">
        <v>455</v>
      </c>
      <c r="C230" s="1" t="s">
        <v>444</v>
      </c>
      <c r="D230" s="1">
        <v>1.0999999999999999E-2</v>
      </c>
      <c r="E230" s="9">
        <v>44767</v>
      </c>
      <c r="F230" s="32">
        <v>2883</v>
      </c>
      <c r="G230" s="32">
        <v>4172</v>
      </c>
      <c r="H230" s="32">
        <v>2732</v>
      </c>
      <c r="I230" s="13">
        <v>1.34E-2</v>
      </c>
    </row>
    <row r="231" spans="1:9" x14ac:dyDescent="0.3">
      <c r="A231" s="14">
        <v>40332</v>
      </c>
      <c r="B231" s="1" t="s">
        <v>453</v>
      </c>
      <c r="C231" s="1" t="s">
        <v>430</v>
      </c>
      <c r="D231" s="1">
        <v>3.5000000000000003E-2</v>
      </c>
      <c r="E231" s="9">
        <v>43946</v>
      </c>
      <c r="F231" s="32">
        <v>2918</v>
      </c>
      <c r="G231" s="32">
        <v>5885</v>
      </c>
      <c r="H231" s="32">
        <v>2570</v>
      </c>
      <c r="I231" s="13">
        <v>3.0499999999999999E-2</v>
      </c>
    </row>
    <row r="232" spans="1:9" x14ac:dyDescent="0.3">
      <c r="A232" s="14">
        <v>40332</v>
      </c>
      <c r="B232" s="1" t="s">
        <v>443</v>
      </c>
      <c r="C232" s="1" t="s">
        <v>430</v>
      </c>
      <c r="D232" s="1">
        <v>3.7499999999999999E-2</v>
      </c>
      <c r="E232" s="9">
        <v>44311</v>
      </c>
      <c r="F232" s="32">
        <v>3960</v>
      </c>
      <c r="G232" s="32">
        <v>5705</v>
      </c>
      <c r="H232" s="32">
        <v>3364</v>
      </c>
      <c r="I232" s="13">
        <v>3.15E-2</v>
      </c>
    </row>
    <row r="233" spans="1:9" x14ac:dyDescent="0.3">
      <c r="A233" s="14">
        <v>40332</v>
      </c>
      <c r="B233" s="1" t="s">
        <v>433</v>
      </c>
      <c r="C233" s="1" t="s">
        <v>430</v>
      </c>
      <c r="D233" s="1">
        <v>5.5E-2</v>
      </c>
      <c r="E233" s="9">
        <v>47233</v>
      </c>
      <c r="F233" s="32">
        <v>1156</v>
      </c>
      <c r="G233" s="32">
        <v>2365</v>
      </c>
      <c r="H233" s="32">
        <v>975</v>
      </c>
      <c r="I233" s="13">
        <v>3.6499999999999998E-2</v>
      </c>
    </row>
    <row r="234" spans="1:9" x14ac:dyDescent="0.3">
      <c r="A234" s="14">
        <v>40346</v>
      </c>
      <c r="B234" s="1" t="s">
        <v>449</v>
      </c>
      <c r="C234" s="1" t="s">
        <v>435</v>
      </c>
      <c r="D234" s="1">
        <v>2.1000000000000001E-2</v>
      </c>
      <c r="E234" s="9">
        <v>45132</v>
      </c>
      <c r="F234" s="32">
        <v>611</v>
      </c>
      <c r="G234" s="32">
        <v>1396</v>
      </c>
      <c r="H234" s="32">
        <v>540</v>
      </c>
      <c r="I234" s="13">
        <v>1.2699999999999999E-2</v>
      </c>
    </row>
    <row r="235" spans="1:9" x14ac:dyDescent="0.3">
      <c r="A235" s="14">
        <v>40346</v>
      </c>
      <c r="B235" s="1" t="s">
        <v>447</v>
      </c>
      <c r="C235" s="1" t="s">
        <v>438</v>
      </c>
      <c r="D235" s="1">
        <v>1.7999999999999999E-2</v>
      </c>
      <c r="E235" s="9">
        <v>51342</v>
      </c>
      <c r="F235" s="32">
        <v>281</v>
      </c>
      <c r="G235" s="32">
        <v>672</v>
      </c>
      <c r="H235" s="32">
        <v>258</v>
      </c>
      <c r="I235" s="13">
        <v>1.47E-2</v>
      </c>
    </row>
    <row r="236" spans="1:9" x14ac:dyDescent="0.3">
      <c r="A236" s="14">
        <v>40360</v>
      </c>
      <c r="B236" s="1" t="s">
        <v>453</v>
      </c>
      <c r="C236" s="1" t="s">
        <v>430</v>
      </c>
      <c r="D236" s="1">
        <v>3.5000000000000003E-2</v>
      </c>
      <c r="E236" s="9">
        <v>43946</v>
      </c>
      <c r="F236" s="32">
        <v>2511</v>
      </c>
      <c r="G236" s="32">
        <v>7080</v>
      </c>
      <c r="H236" s="32">
        <v>2017</v>
      </c>
      <c r="I236" s="13">
        <v>3.04E-2</v>
      </c>
    </row>
    <row r="237" spans="1:9" x14ac:dyDescent="0.3">
      <c r="A237" s="14">
        <v>40360</v>
      </c>
      <c r="B237" s="1" t="s">
        <v>456</v>
      </c>
      <c r="C237" s="1" t="s">
        <v>430</v>
      </c>
      <c r="D237" s="1">
        <v>3.5000000000000003E-2</v>
      </c>
      <c r="E237" s="9">
        <v>46137</v>
      </c>
      <c r="F237" s="32">
        <v>4690</v>
      </c>
      <c r="G237" s="32">
        <v>5955</v>
      </c>
      <c r="H237" s="32">
        <v>4095</v>
      </c>
      <c r="I237" s="13">
        <v>3.5400000000000001E-2</v>
      </c>
    </row>
    <row r="238" spans="1:9" x14ac:dyDescent="0.3">
      <c r="A238" s="14">
        <v>40374</v>
      </c>
      <c r="B238" s="1" t="s">
        <v>452</v>
      </c>
      <c r="C238" s="1" t="s">
        <v>435</v>
      </c>
      <c r="D238" s="1">
        <v>1.3000000000000001E-2</v>
      </c>
      <c r="E238" s="9">
        <v>43671</v>
      </c>
      <c r="F238" s="32">
        <v>630</v>
      </c>
      <c r="G238" s="32">
        <v>1500</v>
      </c>
      <c r="H238" s="32">
        <v>630</v>
      </c>
      <c r="I238" s="13">
        <v>9.7999999999999997E-3</v>
      </c>
    </row>
    <row r="239" spans="1:9" x14ac:dyDescent="0.3">
      <c r="A239" s="14">
        <v>40374</v>
      </c>
      <c r="B239" s="1" t="s">
        <v>455</v>
      </c>
      <c r="C239" s="1" t="s">
        <v>438</v>
      </c>
      <c r="D239" s="1">
        <v>1.0999999999999999E-2</v>
      </c>
      <c r="E239" s="9">
        <v>44767</v>
      </c>
      <c r="F239" s="32">
        <v>1140</v>
      </c>
      <c r="G239" s="32">
        <v>2212</v>
      </c>
      <c r="H239" s="32">
        <v>1140</v>
      </c>
      <c r="I239" s="13">
        <v>1.44E-2</v>
      </c>
    </row>
    <row r="240" spans="1:9" x14ac:dyDescent="0.3">
      <c r="A240" s="14">
        <v>40423</v>
      </c>
      <c r="B240" s="1" t="s">
        <v>453</v>
      </c>
      <c r="C240" s="1" t="s">
        <v>430</v>
      </c>
      <c r="D240" s="1">
        <v>3.5000000000000003E-2</v>
      </c>
      <c r="E240" s="9">
        <v>43946</v>
      </c>
      <c r="F240" s="32">
        <v>2895</v>
      </c>
      <c r="G240" s="32">
        <v>6270</v>
      </c>
      <c r="H240" s="32">
        <v>2895</v>
      </c>
      <c r="I240" s="13">
        <v>2.5499999999999998E-2</v>
      </c>
    </row>
    <row r="241" spans="1:9" x14ac:dyDescent="0.3">
      <c r="A241" s="14">
        <v>40423</v>
      </c>
      <c r="B241" s="1" t="s">
        <v>456</v>
      </c>
      <c r="C241" s="1" t="s">
        <v>430</v>
      </c>
      <c r="D241" s="1">
        <v>3.5000000000000003E-2</v>
      </c>
      <c r="E241" s="9">
        <v>46137</v>
      </c>
      <c r="F241" s="32">
        <v>3970</v>
      </c>
      <c r="G241" s="32">
        <v>5095</v>
      </c>
      <c r="H241" s="32">
        <v>3970</v>
      </c>
      <c r="I241" s="13">
        <v>0.03</v>
      </c>
    </row>
    <row r="242" spans="1:9" x14ac:dyDescent="0.3">
      <c r="A242" s="14">
        <v>40423</v>
      </c>
      <c r="B242" s="1" t="s">
        <v>450</v>
      </c>
      <c r="C242" s="1" t="s">
        <v>430</v>
      </c>
      <c r="D242" s="1">
        <v>4.4999999999999998E-2</v>
      </c>
      <c r="E242" s="9">
        <v>51616</v>
      </c>
      <c r="F242" s="32">
        <v>1330</v>
      </c>
      <c r="G242" s="32">
        <v>2580</v>
      </c>
      <c r="H242" s="32">
        <v>1330</v>
      </c>
      <c r="I242" s="13">
        <v>3.1699999999999999E-2</v>
      </c>
    </row>
    <row r="243" spans="1:9" x14ac:dyDescent="0.3">
      <c r="A243" s="14">
        <v>40437</v>
      </c>
      <c r="B243" s="1" t="s">
        <v>452</v>
      </c>
      <c r="C243" s="1" t="s">
        <v>435</v>
      </c>
      <c r="D243" s="1">
        <v>1.3000000000000001E-2</v>
      </c>
      <c r="E243" s="9">
        <v>43671</v>
      </c>
      <c r="F243" s="32">
        <v>470</v>
      </c>
      <c r="G243" s="32">
        <v>1539</v>
      </c>
      <c r="H243" s="32">
        <v>470</v>
      </c>
      <c r="I243" s="13">
        <v>7.1000000000000004E-3</v>
      </c>
    </row>
    <row r="244" spans="1:9" x14ac:dyDescent="0.3">
      <c r="A244" s="14">
        <v>40437</v>
      </c>
      <c r="B244" s="1" t="s">
        <v>455</v>
      </c>
      <c r="C244" s="1" t="s">
        <v>438</v>
      </c>
      <c r="D244" s="1">
        <v>1.0999999999999999E-2</v>
      </c>
      <c r="E244" s="9">
        <v>44767</v>
      </c>
      <c r="F244" s="32">
        <v>1502</v>
      </c>
      <c r="G244" s="32">
        <v>3540</v>
      </c>
      <c r="H244" s="32">
        <v>1328</v>
      </c>
      <c r="I244" s="13">
        <v>1.21E-2</v>
      </c>
    </row>
    <row r="245" spans="1:9" x14ac:dyDescent="0.3">
      <c r="A245" s="14">
        <v>40458</v>
      </c>
      <c r="B245" s="1" t="s">
        <v>457</v>
      </c>
      <c r="C245" s="1" t="s">
        <v>430</v>
      </c>
      <c r="D245" s="1">
        <v>2.5000000000000001E-2</v>
      </c>
      <c r="E245" s="9">
        <v>44129</v>
      </c>
      <c r="F245" s="32">
        <v>5430</v>
      </c>
      <c r="G245" s="32">
        <v>9025</v>
      </c>
      <c r="H245" s="32">
        <v>5075</v>
      </c>
      <c r="I245" s="13">
        <v>2.6800000000000001E-2</v>
      </c>
    </row>
    <row r="246" spans="1:9" x14ac:dyDescent="0.3">
      <c r="A246" s="14">
        <v>40458</v>
      </c>
      <c r="B246" s="1" t="s">
        <v>456</v>
      </c>
      <c r="C246" s="1" t="s">
        <v>430</v>
      </c>
      <c r="D246" s="1">
        <v>3.5000000000000003E-2</v>
      </c>
      <c r="E246" s="9">
        <v>46137</v>
      </c>
      <c r="F246" s="32">
        <v>2732</v>
      </c>
      <c r="G246" s="32">
        <v>4025</v>
      </c>
      <c r="H246" s="32">
        <v>2290</v>
      </c>
      <c r="I246" s="13">
        <v>3.0700000000000002E-2</v>
      </c>
    </row>
    <row r="247" spans="1:9" x14ac:dyDescent="0.3">
      <c r="A247" s="14">
        <v>40458</v>
      </c>
      <c r="B247" s="1" t="s">
        <v>433</v>
      </c>
      <c r="C247" s="1" t="s">
        <v>430</v>
      </c>
      <c r="D247" s="1">
        <v>5.5E-2</v>
      </c>
      <c r="E247" s="9">
        <v>47233</v>
      </c>
      <c r="F247" s="32">
        <v>1161</v>
      </c>
      <c r="G247" s="32">
        <v>3145</v>
      </c>
      <c r="H247" s="32">
        <v>1125</v>
      </c>
      <c r="I247" s="13">
        <v>3.15E-2</v>
      </c>
    </row>
    <row r="248" spans="1:9" x14ac:dyDescent="0.3">
      <c r="A248" s="14">
        <v>40472</v>
      </c>
      <c r="B248" s="1" t="s">
        <v>452</v>
      </c>
      <c r="C248" s="1" t="s">
        <v>435</v>
      </c>
      <c r="D248" s="1">
        <v>1.3000000000000001E-2</v>
      </c>
      <c r="E248" s="9">
        <v>43671</v>
      </c>
      <c r="F248" s="32">
        <v>580</v>
      </c>
      <c r="G248" s="32">
        <v>1539</v>
      </c>
      <c r="H248" s="32">
        <v>580</v>
      </c>
      <c r="I248" s="13">
        <v>6.8999999999999999E-3</v>
      </c>
    </row>
    <row r="249" spans="1:9" x14ac:dyDescent="0.3">
      <c r="A249" s="14">
        <v>40472</v>
      </c>
      <c r="B249" s="1" t="s">
        <v>455</v>
      </c>
      <c r="C249" s="1" t="s">
        <v>438</v>
      </c>
      <c r="D249" s="1">
        <v>1.0999999999999999E-2</v>
      </c>
      <c r="E249" s="9">
        <v>44767</v>
      </c>
      <c r="F249" s="32">
        <v>855</v>
      </c>
      <c r="G249" s="32">
        <v>1788</v>
      </c>
      <c r="H249" s="32">
        <v>855</v>
      </c>
      <c r="I249" s="13">
        <v>1.0500000000000001E-2</v>
      </c>
    </row>
    <row r="250" spans="1:9" x14ac:dyDescent="0.3">
      <c r="A250" s="14">
        <v>40472</v>
      </c>
      <c r="B250" s="1" t="s">
        <v>449</v>
      </c>
      <c r="C250" s="1" t="s">
        <v>435</v>
      </c>
      <c r="D250" s="1">
        <v>2.1000000000000001E-2</v>
      </c>
      <c r="E250" s="9">
        <v>45132</v>
      </c>
      <c r="F250" s="32">
        <v>550</v>
      </c>
      <c r="G250" s="32">
        <v>1674</v>
      </c>
      <c r="H250" s="32">
        <v>550</v>
      </c>
      <c r="I250" s="13">
        <v>1.01E-2</v>
      </c>
    </row>
    <row r="251" spans="1:9" x14ac:dyDescent="0.3">
      <c r="A251" s="14">
        <v>40486</v>
      </c>
      <c r="B251" s="1" t="s">
        <v>457</v>
      </c>
      <c r="C251" s="1" t="s">
        <v>430</v>
      </c>
      <c r="D251" s="1">
        <v>2.5000000000000001E-2</v>
      </c>
      <c r="E251" s="9">
        <v>44129</v>
      </c>
      <c r="F251" s="32">
        <v>4959</v>
      </c>
      <c r="G251" s="32">
        <v>8735</v>
      </c>
      <c r="H251" s="32">
        <v>4660</v>
      </c>
      <c r="I251" s="13">
        <v>2.87E-2</v>
      </c>
    </row>
    <row r="252" spans="1:9" x14ac:dyDescent="0.3">
      <c r="A252" s="14">
        <v>40486</v>
      </c>
      <c r="B252" s="1" t="s">
        <v>448</v>
      </c>
      <c r="C252" s="1" t="s">
        <v>430</v>
      </c>
      <c r="D252" s="1">
        <v>4.2500000000000003E-2</v>
      </c>
      <c r="E252" s="9">
        <v>45224</v>
      </c>
      <c r="F252" s="32">
        <v>2047</v>
      </c>
      <c r="G252" s="32">
        <v>3790</v>
      </c>
      <c r="H252" s="32">
        <v>1705</v>
      </c>
      <c r="I252" s="13">
        <v>3.04E-2</v>
      </c>
    </row>
    <row r="253" spans="1:9" x14ac:dyDescent="0.3">
      <c r="A253" s="14">
        <v>40486</v>
      </c>
      <c r="B253" s="1" t="s">
        <v>454</v>
      </c>
      <c r="C253" s="1" t="s">
        <v>430</v>
      </c>
      <c r="D253" s="1">
        <v>0.04</v>
      </c>
      <c r="E253" s="9">
        <v>58556</v>
      </c>
      <c r="F253" s="32">
        <v>3167</v>
      </c>
      <c r="G253" s="32">
        <v>3500</v>
      </c>
      <c r="H253" s="32">
        <v>2475</v>
      </c>
      <c r="I253" s="13">
        <v>3.3399999999999999E-2</v>
      </c>
    </row>
    <row r="254" spans="1:9" x14ac:dyDescent="0.3">
      <c r="A254" s="14">
        <v>40500</v>
      </c>
      <c r="B254" s="1" t="s">
        <v>455</v>
      </c>
      <c r="C254" s="1" t="s">
        <v>438</v>
      </c>
      <c r="D254" s="1">
        <v>1.0999999999999999E-2</v>
      </c>
      <c r="E254" s="9">
        <v>44767</v>
      </c>
      <c r="F254" s="32">
        <v>1040</v>
      </c>
      <c r="G254" s="32">
        <v>1626</v>
      </c>
      <c r="H254" s="32">
        <v>1040</v>
      </c>
      <c r="I254" s="13">
        <v>1.34E-2</v>
      </c>
    </row>
    <row r="255" spans="1:9" x14ac:dyDescent="0.3">
      <c r="A255" s="14">
        <v>40500</v>
      </c>
      <c r="B255" s="1" t="s">
        <v>447</v>
      </c>
      <c r="C255" s="1" t="s">
        <v>438</v>
      </c>
      <c r="D255" s="1">
        <v>1.7999999999999999E-2</v>
      </c>
      <c r="E255" s="9">
        <v>51342</v>
      </c>
      <c r="F255" s="32">
        <v>350</v>
      </c>
      <c r="G255" s="32">
        <v>880</v>
      </c>
      <c r="H255" s="32">
        <v>350</v>
      </c>
      <c r="I255" s="13">
        <v>1.4200000000000001E-2</v>
      </c>
    </row>
    <row r="256" spans="1:9" x14ac:dyDescent="0.3">
      <c r="A256" s="14">
        <v>40514</v>
      </c>
      <c r="B256" s="1" t="s">
        <v>429</v>
      </c>
      <c r="C256" s="1" t="s">
        <v>430</v>
      </c>
      <c r="D256" s="1">
        <v>0.06</v>
      </c>
      <c r="E256" s="9">
        <v>45955</v>
      </c>
      <c r="F256" s="32">
        <v>2017</v>
      </c>
      <c r="G256" s="32">
        <v>3855</v>
      </c>
      <c r="H256" s="32">
        <v>1830</v>
      </c>
      <c r="I256" s="13">
        <v>3.5700000000000003E-2</v>
      </c>
    </row>
    <row r="257" spans="1:9" x14ac:dyDescent="0.3">
      <c r="A257" s="14">
        <v>40549</v>
      </c>
      <c r="B257" s="1" t="s">
        <v>457</v>
      </c>
      <c r="C257" s="1" t="s">
        <v>430</v>
      </c>
      <c r="D257" s="1">
        <v>2.5000000000000001E-2</v>
      </c>
      <c r="E257" s="9">
        <v>44129</v>
      </c>
      <c r="F257" s="32">
        <v>4967</v>
      </c>
      <c r="G257" s="32">
        <v>8940</v>
      </c>
      <c r="H257" s="32">
        <v>4480</v>
      </c>
      <c r="I257" s="13">
        <v>3.3599999999999998E-2</v>
      </c>
    </row>
    <row r="258" spans="1:9" x14ac:dyDescent="0.3">
      <c r="A258" s="14">
        <v>40549</v>
      </c>
      <c r="B258" s="1" t="s">
        <v>456</v>
      </c>
      <c r="C258" s="1" t="s">
        <v>430</v>
      </c>
      <c r="D258" s="1">
        <v>3.5000000000000003E-2</v>
      </c>
      <c r="E258" s="9">
        <v>46137</v>
      </c>
      <c r="F258" s="32">
        <v>4003</v>
      </c>
      <c r="G258" s="32">
        <v>6030</v>
      </c>
      <c r="H258" s="32">
        <v>3420</v>
      </c>
      <c r="I258" s="13">
        <v>3.7600000000000001E-2</v>
      </c>
    </row>
    <row r="259" spans="1:9" x14ac:dyDescent="0.3">
      <c r="A259" s="14">
        <v>40549</v>
      </c>
      <c r="B259" s="1" t="s">
        <v>433</v>
      </c>
      <c r="C259" s="1" t="s">
        <v>430</v>
      </c>
      <c r="D259" s="1">
        <v>5.5E-2</v>
      </c>
      <c r="E259" s="9">
        <v>47233</v>
      </c>
      <c r="F259" s="32">
        <v>1238</v>
      </c>
      <c r="G259" s="32">
        <v>2575</v>
      </c>
      <c r="H259" s="32">
        <v>1075</v>
      </c>
      <c r="I259" s="13">
        <v>3.8399999999999997E-2</v>
      </c>
    </row>
    <row r="260" spans="1:9" x14ac:dyDescent="0.3">
      <c r="A260" s="14">
        <v>40577</v>
      </c>
      <c r="B260" s="1" t="s">
        <v>457</v>
      </c>
      <c r="C260" s="1" t="s">
        <v>430</v>
      </c>
      <c r="D260" s="1">
        <v>2.5000000000000001E-2</v>
      </c>
      <c r="E260" s="9">
        <v>44129</v>
      </c>
      <c r="F260" s="32">
        <v>2658</v>
      </c>
      <c r="G260" s="32">
        <v>7305</v>
      </c>
      <c r="H260" s="32">
        <v>2580</v>
      </c>
      <c r="I260" s="13">
        <v>3.61E-2</v>
      </c>
    </row>
    <row r="261" spans="1:9" x14ac:dyDescent="0.3">
      <c r="A261" s="14">
        <v>40577</v>
      </c>
      <c r="B261" s="1" t="s">
        <v>443</v>
      </c>
      <c r="C261" s="1" t="s">
        <v>430</v>
      </c>
      <c r="D261" s="1">
        <v>3.7499999999999999E-2</v>
      </c>
      <c r="E261" s="9">
        <v>44311</v>
      </c>
      <c r="F261" s="32">
        <v>1725</v>
      </c>
      <c r="G261" s="32">
        <v>5425</v>
      </c>
      <c r="H261" s="32">
        <v>1725</v>
      </c>
      <c r="I261" s="13">
        <v>3.61E-2</v>
      </c>
    </row>
    <row r="262" spans="1:9" x14ac:dyDescent="0.3">
      <c r="A262" s="14">
        <v>40577</v>
      </c>
      <c r="B262" s="1" t="s">
        <v>448</v>
      </c>
      <c r="C262" s="1" t="s">
        <v>430</v>
      </c>
      <c r="D262" s="1">
        <v>4.2500000000000003E-2</v>
      </c>
      <c r="E262" s="9">
        <v>45224</v>
      </c>
      <c r="F262" s="32">
        <v>3135</v>
      </c>
      <c r="G262" s="32">
        <v>5170</v>
      </c>
      <c r="H262" s="32">
        <v>3110</v>
      </c>
      <c r="I262" s="13">
        <v>3.7999999999999999E-2</v>
      </c>
    </row>
    <row r="263" spans="1:9" x14ac:dyDescent="0.3">
      <c r="A263" s="14">
        <v>40633</v>
      </c>
      <c r="B263" s="1" t="s">
        <v>455</v>
      </c>
      <c r="C263" s="1" t="s">
        <v>438</v>
      </c>
      <c r="D263" s="1">
        <v>1.0999999999999999E-2</v>
      </c>
      <c r="E263" s="9">
        <v>44767</v>
      </c>
      <c r="F263" s="32">
        <v>-75</v>
      </c>
      <c r="G263" s="32"/>
      <c r="H263" s="32"/>
      <c r="I263" s="13"/>
    </row>
    <row r="264" spans="1:9" x14ac:dyDescent="0.3">
      <c r="A264" s="14">
        <v>40682</v>
      </c>
      <c r="B264" s="1" t="s">
        <v>458</v>
      </c>
      <c r="C264" s="1" t="s">
        <v>438</v>
      </c>
      <c r="D264" s="1">
        <v>1.8499999999999999E-2</v>
      </c>
      <c r="E264" s="9">
        <v>46593</v>
      </c>
      <c r="F264" s="32">
        <v>3000</v>
      </c>
      <c r="G264" s="32"/>
      <c r="H264" s="32"/>
      <c r="I264" s="13">
        <v>1.9E-2</v>
      </c>
    </row>
    <row r="265" spans="1:9" x14ac:dyDescent="0.3">
      <c r="A265" s="14">
        <v>40605</v>
      </c>
      <c r="B265" s="1" t="s">
        <v>457</v>
      </c>
      <c r="C265" s="1" t="s">
        <v>430</v>
      </c>
      <c r="D265" s="1">
        <v>2.5000000000000001E-2</v>
      </c>
      <c r="E265" s="9">
        <v>44129</v>
      </c>
      <c r="F265" s="32">
        <v>3220</v>
      </c>
      <c r="G265" s="32">
        <v>7240</v>
      </c>
      <c r="H265" s="32">
        <v>3220</v>
      </c>
      <c r="I265" s="13">
        <v>3.61E-2</v>
      </c>
    </row>
    <row r="266" spans="1:9" x14ac:dyDescent="0.3">
      <c r="A266" s="14">
        <v>40605</v>
      </c>
      <c r="B266" s="1" t="s">
        <v>456</v>
      </c>
      <c r="C266" s="1" t="s">
        <v>430</v>
      </c>
      <c r="D266" s="1">
        <v>3.5000000000000003E-2</v>
      </c>
      <c r="E266" s="9">
        <v>46137</v>
      </c>
      <c r="F266" s="32">
        <v>2111</v>
      </c>
      <c r="G266" s="32">
        <v>5780</v>
      </c>
      <c r="H266" s="32">
        <v>2111</v>
      </c>
      <c r="I266" s="13">
        <v>3.9699999999999999E-2</v>
      </c>
    </row>
    <row r="267" spans="1:9" x14ac:dyDescent="0.3">
      <c r="A267" s="14">
        <v>40619</v>
      </c>
      <c r="B267" s="1" t="s">
        <v>455</v>
      </c>
      <c r="C267" s="1" t="s">
        <v>438</v>
      </c>
      <c r="D267" s="1">
        <v>1.0999999999999999E-2</v>
      </c>
      <c r="E267" s="9">
        <v>44767</v>
      </c>
      <c r="F267" s="32">
        <v>750</v>
      </c>
      <c r="G267" s="32">
        <v>2200</v>
      </c>
      <c r="H267" s="32">
        <v>750</v>
      </c>
      <c r="I267" s="13">
        <v>1.4E-2</v>
      </c>
    </row>
    <row r="268" spans="1:9" x14ac:dyDescent="0.3">
      <c r="A268" s="14">
        <v>40640</v>
      </c>
      <c r="B268" s="1" t="s">
        <v>457</v>
      </c>
      <c r="C268" s="1" t="s">
        <v>430</v>
      </c>
      <c r="D268" s="1">
        <v>2.5000000000000001E-2</v>
      </c>
      <c r="E268" s="9">
        <v>44129</v>
      </c>
      <c r="F268" s="32">
        <v>4697</v>
      </c>
      <c r="G268" s="32">
        <v>11220</v>
      </c>
      <c r="H268" s="32">
        <v>4440</v>
      </c>
      <c r="I268" s="13">
        <v>3.7699999999999997E-2</v>
      </c>
    </row>
    <row r="269" spans="1:9" x14ac:dyDescent="0.3">
      <c r="A269" s="14">
        <v>40640</v>
      </c>
      <c r="B269" s="1" t="s">
        <v>448</v>
      </c>
      <c r="C269" s="1" t="s">
        <v>430</v>
      </c>
      <c r="D269" s="1">
        <v>4.2500000000000003E-2</v>
      </c>
      <c r="E269" s="9">
        <v>45224</v>
      </c>
      <c r="F269" s="32">
        <v>1538</v>
      </c>
      <c r="G269" s="32">
        <v>4235</v>
      </c>
      <c r="H269" s="32">
        <v>1470</v>
      </c>
      <c r="I269" s="13">
        <v>3.95E-2</v>
      </c>
    </row>
    <row r="270" spans="1:9" x14ac:dyDescent="0.3">
      <c r="A270" s="14">
        <v>40640</v>
      </c>
      <c r="B270" s="1" t="s">
        <v>456</v>
      </c>
      <c r="C270" s="1" t="s">
        <v>430</v>
      </c>
      <c r="D270" s="1">
        <v>3.5000000000000003E-2</v>
      </c>
      <c r="E270" s="9">
        <v>46137</v>
      </c>
      <c r="F270" s="32">
        <v>2190</v>
      </c>
      <c r="G270" s="32">
        <v>5675</v>
      </c>
      <c r="H270" s="32">
        <v>2185</v>
      </c>
      <c r="I270" s="13">
        <v>4.1300000000000003E-2</v>
      </c>
    </row>
    <row r="271" spans="1:9" x14ac:dyDescent="0.3">
      <c r="A271" s="14">
        <v>40640</v>
      </c>
      <c r="B271" s="1" t="s">
        <v>450</v>
      </c>
      <c r="C271" s="1" t="s">
        <v>430</v>
      </c>
      <c r="D271" s="1">
        <v>4.4999999999999998E-2</v>
      </c>
      <c r="E271" s="9">
        <v>51616</v>
      </c>
      <c r="F271" s="32">
        <v>1543</v>
      </c>
      <c r="G271" s="32">
        <v>3030</v>
      </c>
      <c r="H271" s="32">
        <v>1390</v>
      </c>
      <c r="I271" s="13">
        <v>4.3099999999999999E-2</v>
      </c>
    </row>
    <row r="272" spans="1:9" x14ac:dyDescent="0.3">
      <c r="A272" s="14">
        <v>40654</v>
      </c>
      <c r="B272" s="1" t="s">
        <v>452</v>
      </c>
      <c r="C272" s="1" t="s">
        <v>435</v>
      </c>
      <c r="D272" s="1">
        <v>1.3000000000000001E-2</v>
      </c>
      <c r="E272" s="9">
        <v>43671</v>
      </c>
      <c r="F272" s="32">
        <v>785</v>
      </c>
      <c r="G272" s="32">
        <v>1802</v>
      </c>
      <c r="H272" s="32">
        <v>784</v>
      </c>
      <c r="I272" s="13">
        <v>1.0999999999999999E-2</v>
      </c>
    </row>
    <row r="273" spans="1:9" x14ac:dyDescent="0.3">
      <c r="A273" s="14">
        <v>40654</v>
      </c>
      <c r="B273" s="1" t="s">
        <v>455</v>
      </c>
      <c r="C273" s="1" t="s">
        <v>438</v>
      </c>
      <c r="D273" s="1">
        <v>1.0999999999999999E-2</v>
      </c>
      <c r="E273" s="9">
        <v>44767</v>
      </c>
      <c r="F273" s="32">
        <v>756</v>
      </c>
      <c r="G273" s="32">
        <v>1819</v>
      </c>
      <c r="H273" s="32">
        <v>756</v>
      </c>
      <c r="I273" s="13">
        <v>1.46E-2</v>
      </c>
    </row>
    <row r="274" spans="1:9" x14ac:dyDescent="0.3">
      <c r="A274" s="14">
        <v>40654</v>
      </c>
      <c r="B274" s="1" t="s">
        <v>447</v>
      </c>
      <c r="C274" s="1" t="s">
        <v>438</v>
      </c>
      <c r="D274" s="1">
        <v>1.7999999999999999E-2</v>
      </c>
      <c r="E274" s="9">
        <v>51342</v>
      </c>
      <c r="F274" s="32">
        <v>399</v>
      </c>
      <c r="G274" s="32">
        <v>1085</v>
      </c>
      <c r="H274" s="32">
        <v>385</v>
      </c>
      <c r="I274" s="13">
        <v>1.6799999999999999E-2</v>
      </c>
    </row>
    <row r="275" spans="1:9" x14ac:dyDescent="0.3">
      <c r="A275" s="14">
        <v>40668</v>
      </c>
      <c r="B275" s="1" t="s">
        <v>451</v>
      </c>
      <c r="C275" s="1" t="s">
        <v>430</v>
      </c>
      <c r="D275" s="1">
        <v>3.7499999999999999E-2</v>
      </c>
      <c r="E275" s="9">
        <v>43763</v>
      </c>
      <c r="F275" s="32">
        <v>2944</v>
      </c>
      <c r="G275" s="32">
        <v>5860</v>
      </c>
      <c r="H275" s="32">
        <v>2810</v>
      </c>
      <c r="I275" s="13">
        <v>3.5099999999999999E-2</v>
      </c>
    </row>
    <row r="276" spans="1:9" x14ac:dyDescent="0.3">
      <c r="A276" s="14">
        <v>40668</v>
      </c>
      <c r="B276" s="1" t="s">
        <v>457</v>
      </c>
      <c r="C276" s="1" t="s">
        <v>430</v>
      </c>
      <c r="D276" s="1">
        <v>2.5000000000000001E-2</v>
      </c>
      <c r="E276" s="9">
        <v>44129</v>
      </c>
      <c r="F276" s="32">
        <v>3184</v>
      </c>
      <c r="G276" s="32">
        <v>10005</v>
      </c>
      <c r="H276" s="32">
        <v>2999</v>
      </c>
      <c r="I276" s="13">
        <v>3.6400000000000002E-2</v>
      </c>
    </row>
    <row r="277" spans="1:9" x14ac:dyDescent="0.3">
      <c r="A277" s="14">
        <v>40668</v>
      </c>
      <c r="B277" s="1" t="s">
        <v>456</v>
      </c>
      <c r="C277" s="1" t="s">
        <v>430</v>
      </c>
      <c r="D277" s="1">
        <v>3.5000000000000003E-2</v>
      </c>
      <c r="E277" s="9">
        <v>46137</v>
      </c>
      <c r="F277" s="32">
        <v>2276</v>
      </c>
      <c r="G277" s="32">
        <v>4664</v>
      </c>
      <c r="H277" s="32">
        <v>1749</v>
      </c>
      <c r="I277" s="13">
        <v>4.0300000000000002E-2</v>
      </c>
    </row>
    <row r="278" spans="1:9" x14ac:dyDescent="0.3">
      <c r="A278" s="14">
        <v>40668</v>
      </c>
      <c r="B278" s="1" t="s">
        <v>436</v>
      </c>
      <c r="C278" s="1" t="s">
        <v>430</v>
      </c>
      <c r="D278" s="1">
        <v>5.7500000000000002E-2</v>
      </c>
      <c r="E278" s="9">
        <v>48512</v>
      </c>
      <c r="F278" s="32">
        <v>2518</v>
      </c>
      <c r="G278" s="32">
        <v>4030</v>
      </c>
      <c r="H278" s="32">
        <v>1930</v>
      </c>
      <c r="I278" s="13">
        <v>4.1500000000000002E-2</v>
      </c>
    </row>
    <row r="279" spans="1:9" x14ac:dyDescent="0.3">
      <c r="A279" s="14">
        <v>40682</v>
      </c>
      <c r="B279" s="1" t="s">
        <v>452</v>
      </c>
      <c r="C279" s="1" t="s">
        <v>435</v>
      </c>
      <c r="D279" s="1">
        <v>1.3000000000000001E-2</v>
      </c>
      <c r="E279" s="9">
        <v>43671</v>
      </c>
      <c r="F279" s="32">
        <v>449</v>
      </c>
      <c r="G279" s="32">
        <v>1455</v>
      </c>
      <c r="H279" s="32">
        <v>405</v>
      </c>
      <c r="I279" s="13">
        <v>9.7999999999999997E-3</v>
      </c>
    </row>
    <row r="280" spans="1:9" x14ac:dyDescent="0.3">
      <c r="A280" s="14">
        <v>40682</v>
      </c>
      <c r="B280" s="1" t="s">
        <v>458</v>
      </c>
      <c r="C280" s="1" t="s">
        <v>438</v>
      </c>
      <c r="D280" s="1">
        <v>1.8499999999999999E-2</v>
      </c>
      <c r="E280" s="9">
        <v>46593</v>
      </c>
      <c r="F280" s="32">
        <v>418</v>
      </c>
      <c r="G280" s="32">
        <v>1440</v>
      </c>
      <c r="H280" s="32">
        <v>375</v>
      </c>
      <c r="I280" s="13">
        <v>1.5699999999999999E-2</v>
      </c>
    </row>
    <row r="281" spans="1:9" x14ac:dyDescent="0.3">
      <c r="A281" s="14">
        <v>40695</v>
      </c>
      <c r="B281" s="1" t="s">
        <v>459</v>
      </c>
      <c r="C281" s="1" t="s">
        <v>430</v>
      </c>
      <c r="D281" s="1">
        <v>3.2500000000000001E-2</v>
      </c>
      <c r="E281" s="9">
        <v>44494</v>
      </c>
      <c r="F281" s="32">
        <v>5682</v>
      </c>
      <c r="G281" s="32">
        <v>12685</v>
      </c>
      <c r="H281" s="32">
        <v>5000</v>
      </c>
      <c r="I281" s="13">
        <v>3.5000000000000003E-2</v>
      </c>
    </row>
    <row r="282" spans="1:9" x14ac:dyDescent="0.3">
      <c r="A282" s="14">
        <v>40695</v>
      </c>
      <c r="B282" s="1" t="s">
        <v>448</v>
      </c>
      <c r="C282" s="1" t="s">
        <v>430</v>
      </c>
      <c r="D282" s="1">
        <v>4.2500000000000003E-2</v>
      </c>
      <c r="E282" s="9">
        <v>45224</v>
      </c>
      <c r="F282" s="32">
        <v>2477</v>
      </c>
      <c r="G282" s="32">
        <v>3800</v>
      </c>
      <c r="H282" s="32">
        <v>1930</v>
      </c>
      <c r="I282" s="13">
        <v>3.6299999999999999E-2</v>
      </c>
    </row>
    <row r="283" spans="1:9" x14ac:dyDescent="0.3">
      <c r="A283" s="14">
        <v>40710</v>
      </c>
      <c r="B283" s="1" t="s">
        <v>452</v>
      </c>
      <c r="C283" s="1" t="s">
        <v>435</v>
      </c>
      <c r="D283" s="1">
        <v>1.3000000000000001E-2</v>
      </c>
      <c r="E283" s="9">
        <v>43671</v>
      </c>
      <c r="F283" s="32">
        <v>632</v>
      </c>
      <c r="G283" s="32">
        <v>1287</v>
      </c>
      <c r="H283" s="32">
        <v>632</v>
      </c>
      <c r="I283" s="13">
        <v>1.06E-2</v>
      </c>
    </row>
    <row r="284" spans="1:9" x14ac:dyDescent="0.3">
      <c r="A284" s="14">
        <v>40710</v>
      </c>
      <c r="B284" s="1" t="s">
        <v>455</v>
      </c>
      <c r="C284" s="1" t="s">
        <v>438</v>
      </c>
      <c r="D284" s="1">
        <v>1.0999999999999999E-2</v>
      </c>
      <c r="E284" s="9">
        <v>44767</v>
      </c>
      <c r="F284" s="32">
        <v>711</v>
      </c>
      <c r="G284" s="32">
        <v>1316</v>
      </c>
      <c r="H284" s="32">
        <v>711</v>
      </c>
      <c r="I284" s="13">
        <v>1.47E-2</v>
      </c>
    </row>
    <row r="285" spans="1:9" x14ac:dyDescent="0.3">
      <c r="A285" s="14">
        <v>40731</v>
      </c>
      <c r="B285" s="1" t="s">
        <v>453</v>
      </c>
      <c r="C285" s="1" t="s">
        <v>430</v>
      </c>
      <c r="D285" s="1">
        <v>3.5000000000000003E-2</v>
      </c>
      <c r="E285" s="9">
        <v>43946</v>
      </c>
      <c r="F285" s="32">
        <v>2553</v>
      </c>
      <c r="G285" s="32">
        <v>6235</v>
      </c>
      <c r="H285" s="32">
        <v>2460</v>
      </c>
      <c r="I285" s="13">
        <v>3.2899999999999999E-2</v>
      </c>
    </row>
    <row r="286" spans="1:9" x14ac:dyDescent="0.3">
      <c r="A286" s="14">
        <v>40731</v>
      </c>
      <c r="B286" s="1" t="s">
        <v>459</v>
      </c>
      <c r="C286" s="1" t="s">
        <v>430</v>
      </c>
      <c r="D286" s="1">
        <v>3.2500000000000001E-2</v>
      </c>
      <c r="E286" s="9">
        <v>44494</v>
      </c>
      <c r="F286" s="32">
        <v>4655</v>
      </c>
      <c r="G286" s="32">
        <v>7825</v>
      </c>
      <c r="H286" s="32">
        <v>4050</v>
      </c>
      <c r="I286" s="13">
        <v>3.49E-2</v>
      </c>
    </row>
    <row r="287" spans="1:9" x14ac:dyDescent="0.3">
      <c r="A287" s="14">
        <v>40731</v>
      </c>
      <c r="B287" s="1" t="s">
        <v>433</v>
      </c>
      <c r="C287" s="1" t="s">
        <v>430</v>
      </c>
      <c r="D287" s="1">
        <v>5.5E-2</v>
      </c>
      <c r="E287" s="9">
        <v>47233</v>
      </c>
      <c r="F287" s="32">
        <v>2402</v>
      </c>
      <c r="G287" s="32">
        <v>4315</v>
      </c>
      <c r="H287" s="32">
        <v>1845</v>
      </c>
      <c r="I287" s="13">
        <v>3.9399999999999998E-2</v>
      </c>
    </row>
    <row r="288" spans="1:9" x14ac:dyDescent="0.3">
      <c r="A288" s="14">
        <v>40745</v>
      </c>
      <c r="B288" s="1" t="s">
        <v>455</v>
      </c>
      <c r="C288" s="1" t="s">
        <v>438</v>
      </c>
      <c r="D288" s="1">
        <v>1.0999999999999999E-2</v>
      </c>
      <c r="E288" s="9">
        <v>44767</v>
      </c>
      <c r="F288" s="32">
        <v>701</v>
      </c>
      <c r="G288" s="32">
        <v>1801</v>
      </c>
      <c r="H288" s="32">
        <v>590</v>
      </c>
      <c r="I288" s="13">
        <v>1.17E-2</v>
      </c>
    </row>
    <row r="289" spans="1:9" x14ac:dyDescent="0.3">
      <c r="A289" s="14">
        <v>40745</v>
      </c>
      <c r="B289" s="1" t="s">
        <v>447</v>
      </c>
      <c r="C289" s="1" t="s">
        <v>438</v>
      </c>
      <c r="D289" s="1">
        <v>1.7999999999999999E-2</v>
      </c>
      <c r="E289" s="9">
        <v>51342</v>
      </c>
      <c r="F289" s="32">
        <v>296</v>
      </c>
      <c r="G289" s="32">
        <v>587</v>
      </c>
      <c r="H289" s="32">
        <v>242</v>
      </c>
      <c r="I289" s="13">
        <v>1.4500000000000001E-2</v>
      </c>
    </row>
    <row r="290" spans="1:9" x14ac:dyDescent="0.3">
      <c r="A290" s="14">
        <v>40787</v>
      </c>
      <c r="B290" s="1" t="s">
        <v>459</v>
      </c>
      <c r="C290" s="1" t="s">
        <v>430</v>
      </c>
      <c r="D290" s="1">
        <v>3.2500000000000001E-2</v>
      </c>
      <c r="E290" s="9">
        <v>44494</v>
      </c>
      <c r="F290" s="32">
        <v>3840</v>
      </c>
      <c r="G290" s="32">
        <v>6975</v>
      </c>
      <c r="H290" s="32">
        <v>3020</v>
      </c>
      <c r="I290" s="13">
        <v>2.9000000000000001E-2</v>
      </c>
    </row>
    <row r="291" spans="1:9" x14ac:dyDescent="0.3">
      <c r="A291" s="14">
        <v>40787</v>
      </c>
      <c r="B291" s="1" t="s">
        <v>450</v>
      </c>
      <c r="C291" s="1" t="s">
        <v>430</v>
      </c>
      <c r="D291" s="1">
        <v>4.4999999999999998E-2</v>
      </c>
      <c r="E291" s="9">
        <v>51616</v>
      </c>
      <c r="F291" s="32">
        <v>1586</v>
      </c>
      <c r="G291" s="32">
        <v>2735</v>
      </c>
      <c r="H291" s="32">
        <v>1230</v>
      </c>
      <c r="I291" s="13">
        <v>3.7199999999999997E-2</v>
      </c>
    </row>
    <row r="292" spans="1:9" x14ac:dyDescent="0.3">
      <c r="A292" s="14">
        <v>40801</v>
      </c>
      <c r="B292" s="1" t="s">
        <v>452</v>
      </c>
      <c r="C292" s="1" t="s">
        <v>435</v>
      </c>
      <c r="D292" s="1">
        <v>1.3000000000000001E-2</v>
      </c>
      <c r="E292" s="9">
        <v>43671</v>
      </c>
      <c r="F292" s="32">
        <v>380</v>
      </c>
      <c r="G292" s="32">
        <v>1195</v>
      </c>
      <c r="H292" s="32">
        <v>380</v>
      </c>
      <c r="I292" s="13">
        <v>7.9000000000000008E-3</v>
      </c>
    </row>
    <row r="293" spans="1:9" x14ac:dyDescent="0.3">
      <c r="A293" s="14">
        <v>40801</v>
      </c>
      <c r="B293" s="1" t="s">
        <v>455</v>
      </c>
      <c r="C293" s="1" t="s">
        <v>438</v>
      </c>
      <c r="D293" s="1">
        <v>1.0999999999999999E-2</v>
      </c>
      <c r="E293" s="9">
        <v>44767</v>
      </c>
      <c r="F293" s="32">
        <v>1049</v>
      </c>
      <c r="G293" s="32">
        <v>1926</v>
      </c>
      <c r="H293" s="32">
        <v>907</v>
      </c>
      <c r="I293" s="13">
        <v>1.18E-2</v>
      </c>
    </row>
    <row r="294" spans="1:9" x14ac:dyDescent="0.3">
      <c r="A294" s="14">
        <v>40822</v>
      </c>
      <c r="B294" s="1" t="s">
        <v>459</v>
      </c>
      <c r="C294" s="1" t="s">
        <v>430</v>
      </c>
      <c r="D294" s="1">
        <v>3.2500000000000001E-2</v>
      </c>
      <c r="E294" s="9">
        <v>44494</v>
      </c>
      <c r="F294" s="32">
        <v>4388</v>
      </c>
      <c r="G294" s="32">
        <v>8876</v>
      </c>
      <c r="H294" s="32">
        <v>4388</v>
      </c>
      <c r="I294" s="13">
        <v>2.7199999999999998E-2</v>
      </c>
    </row>
    <row r="295" spans="1:9" x14ac:dyDescent="0.3">
      <c r="A295" s="14">
        <v>40836</v>
      </c>
      <c r="B295" s="1" t="s">
        <v>455</v>
      </c>
      <c r="C295" s="1" t="s">
        <v>438</v>
      </c>
      <c r="D295" s="1">
        <v>1.0999999999999999E-2</v>
      </c>
      <c r="E295" s="9">
        <v>44767</v>
      </c>
      <c r="F295" s="32">
        <v>432</v>
      </c>
      <c r="G295" s="32">
        <v>1420</v>
      </c>
      <c r="H295" s="32">
        <v>390</v>
      </c>
      <c r="I295" s="13">
        <v>1.4800000000000001E-2</v>
      </c>
    </row>
    <row r="296" spans="1:9" x14ac:dyDescent="0.3">
      <c r="A296" s="14">
        <v>40836</v>
      </c>
      <c r="B296" s="1" t="s">
        <v>458</v>
      </c>
      <c r="C296" s="1" t="s">
        <v>438</v>
      </c>
      <c r="D296" s="1">
        <v>1.8499999999999999E-2</v>
      </c>
      <c r="E296" s="9">
        <v>46593</v>
      </c>
      <c r="F296" s="32">
        <v>314</v>
      </c>
      <c r="G296" s="32">
        <v>980</v>
      </c>
      <c r="H296" s="32">
        <v>295</v>
      </c>
      <c r="I296" s="13">
        <v>1.7899999999999999E-2</v>
      </c>
    </row>
    <row r="297" spans="1:9" x14ac:dyDescent="0.3">
      <c r="A297" s="14">
        <v>40850</v>
      </c>
      <c r="B297" s="1" t="s">
        <v>459</v>
      </c>
      <c r="C297" s="1" t="s">
        <v>430</v>
      </c>
      <c r="D297" s="1">
        <v>3.2500000000000001E-2</v>
      </c>
      <c r="E297" s="9">
        <v>44494</v>
      </c>
      <c r="F297" s="32">
        <v>3635</v>
      </c>
      <c r="G297" s="32">
        <v>6415</v>
      </c>
      <c r="H297" s="32">
        <v>2865</v>
      </c>
      <c r="I297" s="13">
        <v>3.2199999999999999E-2</v>
      </c>
    </row>
    <row r="298" spans="1:9" x14ac:dyDescent="0.3">
      <c r="A298" s="14">
        <v>40850</v>
      </c>
      <c r="B298" s="1" t="s">
        <v>456</v>
      </c>
      <c r="C298" s="1" t="s">
        <v>430</v>
      </c>
      <c r="D298" s="1">
        <v>3.5000000000000003E-2</v>
      </c>
      <c r="E298" s="9">
        <v>46137</v>
      </c>
      <c r="F298" s="32">
        <v>1266</v>
      </c>
      <c r="G298" s="32">
        <v>2565</v>
      </c>
      <c r="H298" s="32">
        <v>985</v>
      </c>
      <c r="I298" s="13">
        <v>3.7699999999999997E-2</v>
      </c>
    </row>
    <row r="299" spans="1:9" x14ac:dyDescent="0.3">
      <c r="A299" s="14">
        <v>40864</v>
      </c>
      <c r="B299" s="1" t="s">
        <v>455</v>
      </c>
      <c r="C299" s="1" t="s">
        <v>438</v>
      </c>
      <c r="D299" s="1">
        <v>1.0999999999999999E-2</v>
      </c>
      <c r="E299" s="9">
        <v>44767</v>
      </c>
      <c r="F299" s="32">
        <v>614</v>
      </c>
      <c r="G299" s="32">
        <v>1124</v>
      </c>
      <c r="H299" s="32">
        <v>529</v>
      </c>
      <c r="I299" s="13">
        <v>2.3199999999999998E-2</v>
      </c>
    </row>
    <row r="300" spans="1:9" x14ac:dyDescent="0.3">
      <c r="A300" s="14">
        <v>40878</v>
      </c>
      <c r="B300" s="1" t="s">
        <v>459</v>
      </c>
      <c r="C300" s="1" t="s">
        <v>430</v>
      </c>
      <c r="D300" s="1">
        <v>3.2500000000000001E-2</v>
      </c>
      <c r="E300" s="9">
        <v>44494</v>
      </c>
      <c r="F300" s="32">
        <v>1733</v>
      </c>
      <c r="G300" s="32">
        <v>4785</v>
      </c>
      <c r="H300" s="32">
        <v>1571</v>
      </c>
      <c r="I300" s="13">
        <v>3.1800000000000002E-2</v>
      </c>
    </row>
    <row r="301" spans="1:9" x14ac:dyDescent="0.3">
      <c r="A301" s="14">
        <v>40878</v>
      </c>
      <c r="B301" s="1" t="s">
        <v>456</v>
      </c>
      <c r="C301" s="1" t="s">
        <v>430</v>
      </c>
      <c r="D301" s="1">
        <v>3.5000000000000003E-2</v>
      </c>
      <c r="E301" s="9">
        <v>46137</v>
      </c>
      <c r="F301" s="32">
        <v>1145</v>
      </c>
      <c r="G301" s="32">
        <v>3563</v>
      </c>
      <c r="H301" s="32">
        <v>1100</v>
      </c>
      <c r="I301" s="13">
        <v>3.6499999999999998E-2</v>
      </c>
    </row>
    <row r="302" spans="1:9" x14ac:dyDescent="0.3">
      <c r="A302" s="14">
        <v>40878</v>
      </c>
      <c r="B302" s="1" t="s">
        <v>450</v>
      </c>
      <c r="C302" s="1" t="s">
        <v>430</v>
      </c>
      <c r="D302" s="1">
        <v>4.4999999999999998E-2</v>
      </c>
      <c r="E302" s="9">
        <v>51616</v>
      </c>
      <c r="F302" s="32">
        <v>1325</v>
      </c>
      <c r="G302" s="32">
        <v>2438</v>
      </c>
      <c r="H302" s="32">
        <v>1080</v>
      </c>
      <c r="I302" s="13">
        <v>3.9399999999999998E-2</v>
      </c>
    </row>
    <row r="303" spans="1:9" x14ac:dyDescent="0.3">
      <c r="A303" s="14">
        <v>40913</v>
      </c>
      <c r="B303" s="1" t="s">
        <v>459</v>
      </c>
      <c r="C303" s="1" t="s">
        <v>430</v>
      </c>
      <c r="D303" s="1">
        <v>3.2500000000000001E-2</v>
      </c>
      <c r="E303" s="9">
        <v>44494</v>
      </c>
      <c r="F303" s="32">
        <v>4020</v>
      </c>
      <c r="G303" s="32">
        <v>6605</v>
      </c>
      <c r="H303" s="32">
        <v>4020</v>
      </c>
      <c r="I303" s="13">
        <v>3.2899999999999999E-2</v>
      </c>
    </row>
    <row r="304" spans="1:9" x14ac:dyDescent="0.3">
      <c r="A304" s="14">
        <v>40913</v>
      </c>
      <c r="B304" s="1" t="s">
        <v>448</v>
      </c>
      <c r="C304" s="1" t="s">
        <v>430</v>
      </c>
      <c r="D304" s="1">
        <v>4.2500000000000003E-2</v>
      </c>
      <c r="E304" s="9">
        <v>45224</v>
      </c>
      <c r="F304" s="32">
        <v>788</v>
      </c>
      <c r="G304" s="32">
        <v>2225</v>
      </c>
      <c r="H304" s="32">
        <v>690</v>
      </c>
      <c r="I304" s="13">
        <v>3.5000000000000003E-2</v>
      </c>
    </row>
    <row r="305" spans="1:9" x14ac:dyDescent="0.3">
      <c r="A305" s="14">
        <v>40913</v>
      </c>
      <c r="B305" s="1" t="s">
        <v>441</v>
      </c>
      <c r="C305" s="1" t="s">
        <v>430</v>
      </c>
      <c r="D305" s="1">
        <v>4.7500000000000001E-2</v>
      </c>
      <c r="E305" s="9">
        <v>49424</v>
      </c>
      <c r="F305" s="32">
        <v>1241</v>
      </c>
      <c r="G305" s="32">
        <v>2193</v>
      </c>
      <c r="H305" s="32">
        <v>1088</v>
      </c>
      <c r="I305" s="13">
        <v>3.9600000000000003E-2</v>
      </c>
    </row>
    <row r="306" spans="1:9" x14ac:dyDescent="0.3">
      <c r="A306" s="14">
        <v>40913</v>
      </c>
      <c r="B306" s="1" t="s">
        <v>450</v>
      </c>
      <c r="C306" s="1" t="s">
        <v>430</v>
      </c>
      <c r="D306" s="1">
        <v>4.4999999999999998E-2</v>
      </c>
      <c r="E306" s="9">
        <v>51616</v>
      </c>
      <c r="F306" s="32">
        <v>2370</v>
      </c>
      <c r="G306" s="32">
        <v>3933</v>
      </c>
      <c r="H306" s="32">
        <v>2165</v>
      </c>
      <c r="I306" s="13">
        <v>3.9699999999999999E-2</v>
      </c>
    </row>
    <row r="307" spans="1:9" x14ac:dyDescent="0.3">
      <c r="A307" s="14">
        <v>40927</v>
      </c>
      <c r="B307" s="1" t="s">
        <v>455</v>
      </c>
      <c r="C307" s="1" t="s">
        <v>438</v>
      </c>
      <c r="D307" s="1">
        <v>1.0999999999999999E-2</v>
      </c>
      <c r="E307" s="9">
        <v>44767</v>
      </c>
      <c r="F307" s="32">
        <v>519</v>
      </c>
      <c r="G307" s="32">
        <v>1570</v>
      </c>
      <c r="H307" s="32">
        <v>425</v>
      </c>
      <c r="I307" s="13">
        <v>1.0699999999999999E-2</v>
      </c>
    </row>
    <row r="308" spans="1:9" x14ac:dyDescent="0.3">
      <c r="A308" s="14">
        <v>40927</v>
      </c>
      <c r="B308" s="1" t="s">
        <v>447</v>
      </c>
      <c r="C308" s="1" t="s">
        <v>438</v>
      </c>
      <c r="D308" s="1">
        <v>1.7999999999999999E-2</v>
      </c>
      <c r="E308" s="9">
        <v>51342</v>
      </c>
      <c r="F308" s="32">
        <v>280</v>
      </c>
      <c r="G308" s="32">
        <v>597</v>
      </c>
      <c r="H308" s="32">
        <v>232</v>
      </c>
      <c r="I308" s="13">
        <v>1.4500000000000001E-2</v>
      </c>
    </row>
    <row r="309" spans="1:9" x14ac:dyDescent="0.3">
      <c r="A309" s="14">
        <v>40941</v>
      </c>
      <c r="B309" s="1" t="s">
        <v>457</v>
      </c>
      <c r="C309" s="1" t="s">
        <v>430</v>
      </c>
      <c r="D309" s="1">
        <v>2.5000000000000001E-2</v>
      </c>
      <c r="E309" s="9">
        <v>44129</v>
      </c>
      <c r="F309" s="32">
        <v>1630</v>
      </c>
      <c r="G309" s="32">
        <v>4998</v>
      </c>
      <c r="H309" s="32">
        <v>1253</v>
      </c>
      <c r="I309" s="13">
        <v>2.9100000000000001E-2</v>
      </c>
    </row>
    <row r="310" spans="1:9" x14ac:dyDescent="0.3">
      <c r="A310" s="14">
        <v>40941</v>
      </c>
      <c r="B310" s="1" t="s">
        <v>460</v>
      </c>
      <c r="C310" s="1" t="s">
        <v>430</v>
      </c>
      <c r="D310" s="1">
        <v>0.03</v>
      </c>
      <c r="E310" s="9">
        <v>44676</v>
      </c>
      <c r="F310" s="32">
        <v>6840</v>
      </c>
      <c r="G310" s="32">
        <v>9730</v>
      </c>
      <c r="H310" s="32">
        <v>5698</v>
      </c>
      <c r="I310" s="13">
        <v>3.1300000000000001E-2</v>
      </c>
    </row>
    <row r="311" spans="1:9" x14ac:dyDescent="0.3">
      <c r="A311" s="14">
        <v>40955</v>
      </c>
      <c r="B311" s="1" t="s">
        <v>455</v>
      </c>
      <c r="C311" s="1" t="s">
        <v>438</v>
      </c>
      <c r="D311" s="1">
        <v>1.0999999999999999E-2</v>
      </c>
      <c r="E311" s="9">
        <v>44767</v>
      </c>
      <c r="F311" s="32">
        <v>630</v>
      </c>
      <c r="G311" s="32">
        <v>1296</v>
      </c>
      <c r="H311" s="32">
        <v>630</v>
      </c>
      <c r="I311" s="13">
        <v>1.1299999999999999E-2</v>
      </c>
    </row>
    <row r="312" spans="1:9" x14ac:dyDescent="0.3">
      <c r="A312" s="14">
        <v>40955</v>
      </c>
      <c r="B312" s="1" t="s">
        <v>449</v>
      </c>
      <c r="C312" s="1" t="s">
        <v>435</v>
      </c>
      <c r="D312" s="1">
        <v>2.1000000000000001E-2</v>
      </c>
      <c r="E312" s="9">
        <v>45132</v>
      </c>
      <c r="F312" s="32">
        <v>605</v>
      </c>
      <c r="G312" s="32">
        <v>1045</v>
      </c>
      <c r="H312" s="32">
        <v>605</v>
      </c>
      <c r="I312" s="13">
        <v>1.12E-2</v>
      </c>
    </row>
    <row r="313" spans="1:9" x14ac:dyDescent="0.3">
      <c r="A313" s="14">
        <v>40955</v>
      </c>
      <c r="B313" s="1" t="s">
        <v>458</v>
      </c>
      <c r="C313" s="1" t="s">
        <v>438</v>
      </c>
      <c r="D313" s="1">
        <v>1.8499999999999999E-2</v>
      </c>
      <c r="E313" s="9">
        <v>46593</v>
      </c>
      <c r="F313" s="32">
        <v>470</v>
      </c>
      <c r="G313" s="32">
        <v>980</v>
      </c>
      <c r="H313" s="32">
        <v>470</v>
      </c>
      <c r="I313" s="13">
        <v>1.38E-2</v>
      </c>
    </row>
    <row r="314" spans="1:9" x14ac:dyDescent="0.3">
      <c r="A314" s="9">
        <v>40956</v>
      </c>
      <c r="B314" s="1" t="s">
        <v>461</v>
      </c>
      <c r="C314" s="1" t="s">
        <v>426</v>
      </c>
      <c r="D314" s="1">
        <v>8.5000000000000006E-2</v>
      </c>
      <c r="E314" s="9">
        <v>43763</v>
      </c>
      <c r="F314" s="31">
        <v>8844.3928930000002</v>
      </c>
    </row>
    <row r="315" spans="1:9" x14ac:dyDescent="0.3">
      <c r="A315" s="9">
        <v>40967</v>
      </c>
      <c r="B315" s="1" t="s">
        <v>460</v>
      </c>
      <c r="C315" s="1" t="s">
        <v>426</v>
      </c>
      <c r="D315" s="1">
        <v>0.03</v>
      </c>
      <c r="E315" s="9">
        <v>44676</v>
      </c>
      <c r="F315" s="31">
        <v>-325</v>
      </c>
    </row>
    <row r="316" spans="1:9" x14ac:dyDescent="0.3">
      <c r="A316" s="14">
        <v>40969</v>
      </c>
      <c r="B316" s="1" t="s">
        <v>451</v>
      </c>
      <c r="C316" s="1" t="s">
        <v>430</v>
      </c>
      <c r="D316" s="1">
        <v>3.7499999999999999E-2</v>
      </c>
      <c r="E316" s="9">
        <v>43763</v>
      </c>
      <c r="F316" s="32">
        <v>1593</v>
      </c>
      <c r="G316" s="32">
        <v>3425</v>
      </c>
      <c r="H316" s="32">
        <v>1250</v>
      </c>
      <c r="I316" s="13">
        <v>2.4799999999999999E-2</v>
      </c>
    </row>
    <row r="317" spans="1:9" x14ac:dyDescent="0.3">
      <c r="A317" s="14">
        <v>40969</v>
      </c>
      <c r="B317" s="1" t="s">
        <v>460</v>
      </c>
      <c r="C317" s="1" t="s">
        <v>430</v>
      </c>
      <c r="D317" s="1">
        <v>0.03</v>
      </c>
      <c r="E317" s="9">
        <v>44676</v>
      </c>
      <c r="F317" s="32">
        <v>4535</v>
      </c>
      <c r="G317" s="32">
        <v>8575</v>
      </c>
      <c r="H317" s="32">
        <v>3915</v>
      </c>
      <c r="I317" s="13">
        <v>2.9100000000000001E-2</v>
      </c>
    </row>
    <row r="318" spans="1:9" x14ac:dyDescent="0.3">
      <c r="A318" s="14">
        <v>40969</v>
      </c>
      <c r="B318" s="1" t="s">
        <v>456</v>
      </c>
      <c r="C318" s="1" t="s">
        <v>430</v>
      </c>
      <c r="D318" s="1">
        <v>3.5000000000000003E-2</v>
      </c>
      <c r="E318" s="9">
        <v>46137</v>
      </c>
      <c r="F318" s="32">
        <v>2293</v>
      </c>
      <c r="G318" s="32">
        <v>4350</v>
      </c>
      <c r="H318" s="32">
        <v>2001</v>
      </c>
      <c r="I318" s="13">
        <v>3.3000000000000002E-2</v>
      </c>
    </row>
    <row r="319" spans="1:9" x14ac:dyDescent="0.3">
      <c r="A319" s="14">
        <v>40983</v>
      </c>
      <c r="B319" s="1" t="s">
        <v>452</v>
      </c>
      <c r="C319" s="1" t="s">
        <v>435</v>
      </c>
      <c r="D319" s="1">
        <v>1.3000000000000001E-2</v>
      </c>
      <c r="E319" s="9">
        <v>43671</v>
      </c>
      <c r="F319" s="32">
        <v>654</v>
      </c>
      <c r="G319" s="32">
        <v>1446</v>
      </c>
      <c r="H319" s="32">
        <v>654</v>
      </c>
      <c r="I319" s="13">
        <v>5.5999999999999999E-3</v>
      </c>
    </row>
    <row r="320" spans="1:9" x14ac:dyDescent="0.3">
      <c r="A320" s="14">
        <v>40983</v>
      </c>
      <c r="B320" s="1" t="s">
        <v>455</v>
      </c>
      <c r="C320" s="1" t="s">
        <v>438</v>
      </c>
      <c r="D320" s="1">
        <v>1.0999999999999999E-2</v>
      </c>
      <c r="E320" s="9">
        <v>44767</v>
      </c>
      <c r="F320" s="32">
        <v>619</v>
      </c>
      <c r="G320" s="32">
        <v>1521</v>
      </c>
      <c r="H320" s="32">
        <v>619</v>
      </c>
      <c r="I320" s="13">
        <v>9.7000000000000003E-3</v>
      </c>
    </row>
    <row r="321" spans="1:9" x14ac:dyDescent="0.3">
      <c r="A321" s="14">
        <v>40983</v>
      </c>
      <c r="B321" s="1" t="s">
        <v>458</v>
      </c>
      <c r="C321" s="1" t="s">
        <v>438</v>
      </c>
      <c r="D321" s="1">
        <v>1.8499999999999999E-2</v>
      </c>
      <c r="E321" s="9">
        <v>46593</v>
      </c>
      <c r="F321" s="32">
        <v>309</v>
      </c>
      <c r="G321" s="32">
        <v>876</v>
      </c>
      <c r="H321" s="32">
        <v>309</v>
      </c>
      <c r="I321" s="13">
        <v>1.2800000000000001E-2</v>
      </c>
    </row>
    <row r="322" spans="1:9" x14ac:dyDescent="0.3">
      <c r="A322" s="14">
        <v>41004</v>
      </c>
      <c r="B322" s="1" t="s">
        <v>460</v>
      </c>
      <c r="C322" s="1" t="s">
        <v>430</v>
      </c>
      <c r="D322" s="1">
        <v>0.03</v>
      </c>
      <c r="E322" s="9">
        <v>44676</v>
      </c>
      <c r="F322" s="32">
        <v>4669</v>
      </c>
      <c r="G322" s="32">
        <v>11075</v>
      </c>
      <c r="H322" s="32">
        <v>4319</v>
      </c>
      <c r="I322" s="13">
        <v>2.98E-2</v>
      </c>
    </row>
    <row r="323" spans="1:9" x14ac:dyDescent="0.3">
      <c r="A323" s="14">
        <v>41004</v>
      </c>
      <c r="B323" s="1" t="s">
        <v>456</v>
      </c>
      <c r="C323" s="1" t="s">
        <v>430</v>
      </c>
      <c r="D323" s="1">
        <v>3.5000000000000003E-2</v>
      </c>
      <c r="E323" s="9">
        <v>46167</v>
      </c>
      <c r="F323" s="32">
        <v>1669</v>
      </c>
      <c r="G323" s="32">
        <v>3735</v>
      </c>
      <c r="H323" s="32">
        <v>1575</v>
      </c>
      <c r="I323" s="13">
        <v>3.4599999999999999E-2</v>
      </c>
    </row>
    <row r="324" spans="1:9" x14ac:dyDescent="0.3">
      <c r="A324" s="14">
        <v>41004</v>
      </c>
      <c r="B324" s="1" t="s">
        <v>450</v>
      </c>
      <c r="C324" s="1" t="s">
        <v>430</v>
      </c>
      <c r="D324" s="1">
        <v>4.4999999999999998E-2</v>
      </c>
      <c r="E324" s="9">
        <v>51616</v>
      </c>
      <c r="F324" s="32">
        <v>1235</v>
      </c>
      <c r="G324" s="32">
        <v>3335</v>
      </c>
      <c r="H324" s="32">
        <v>1235</v>
      </c>
      <c r="I324" s="13">
        <v>3.7900000000000003E-2</v>
      </c>
    </row>
    <row r="325" spans="1:9" x14ac:dyDescent="0.3">
      <c r="A325" s="14">
        <v>41032</v>
      </c>
      <c r="B325" s="1" t="s">
        <v>459</v>
      </c>
      <c r="C325" s="1" t="s">
        <v>430</v>
      </c>
      <c r="D325" s="1">
        <v>3.2500000000000001E-2</v>
      </c>
      <c r="E325" s="9">
        <v>44494</v>
      </c>
      <c r="F325" s="32">
        <v>1728</v>
      </c>
      <c r="G325" s="32">
        <v>4500</v>
      </c>
      <c r="H325" s="32">
        <v>1550</v>
      </c>
      <c r="I325" s="13">
        <v>2.8500000000000001E-2</v>
      </c>
    </row>
    <row r="326" spans="1:9" x14ac:dyDescent="0.3">
      <c r="A326" s="14">
        <v>41032</v>
      </c>
      <c r="B326" s="1" t="s">
        <v>460</v>
      </c>
      <c r="C326" s="1" t="s">
        <v>430</v>
      </c>
      <c r="D326" s="1">
        <v>0.03</v>
      </c>
      <c r="E326" s="9">
        <v>44676</v>
      </c>
      <c r="F326" s="32">
        <v>4199</v>
      </c>
      <c r="G326" s="32">
        <v>6578</v>
      </c>
      <c r="H326" s="32">
        <v>3323</v>
      </c>
      <c r="I326" s="13">
        <v>2.9600000000000001E-2</v>
      </c>
    </row>
    <row r="327" spans="1:9" x14ac:dyDescent="0.3">
      <c r="A327" s="14">
        <v>41032</v>
      </c>
      <c r="B327" s="1" t="s">
        <v>429</v>
      </c>
      <c r="C327" s="1" t="s">
        <v>430</v>
      </c>
      <c r="D327" s="1">
        <v>0.06</v>
      </c>
      <c r="E327" s="9">
        <v>45955</v>
      </c>
      <c r="F327" s="32">
        <v>1907</v>
      </c>
      <c r="G327" s="32">
        <v>3688</v>
      </c>
      <c r="H327" s="32">
        <v>1473</v>
      </c>
      <c r="I327" s="13">
        <v>3.3099999999999997E-2</v>
      </c>
    </row>
    <row r="328" spans="1:9" x14ac:dyDescent="0.3">
      <c r="A328" s="14">
        <v>41045</v>
      </c>
      <c r="B328" s="1" t="s">
        <v>455</v>
      </c>
      <c r="C328" s="1" t="s">
        <v>438</v>
      </c>
      <c r="D328" s="1">
        <v>1.0999999999999999E-2</v>
      </c>
      <c r="E328" s="9">
        <v>44767</v>
      </c>
      <c r="F328" s="32">
        <v>428</v>
      </c>
      <c r="G328" s="32">
        <v>1584</v>
      </c>
      <c r="H328" s="32">
        <v>384</v>
      </c>
      <c r="I328" s="13">
        <v>1.2500000000000001E-2</v>
      </c>
    </row>
    <row r="329" spans="1:9" x14ac:dyDescent="0.3">
      <c r="A329" s="14">
        <v>41045</v>
      </c>
      <c r="B329" s="1" t="s">
        <v>449</v>
      </c>
      <c r="C329" s="1" t="s">
        <v>435</v>
      </c>
      <c r="D329" s="1">
        <v>2.1000000000000001E-2</v>
      </c>
      <c r="E329" s="9">
        <v>45132</v>
      </c>
      <c r="F329" s="32">
        <v>674</v>
      </c>
      <c r="G329" s="32">
        <v>1152</v>
      </c>
      <c r="H329" s="32">
        <v>567</v>
      </c>
      <c r="I329" s="13">
        <v>1.1900000000000001E-2</v>
      </c>
    </row>
    <row r="330" spans="1:9" x14ac:dyDescent="0.3">
      <c r="A330" s="14">
        <v>41045</v>
      </c>
      <c r="B330" s="1" t="s">
        <v>458</v>
      </c>
      <c r="C330" s="1" t="s">
        <v>438</v>
      </c>
      <c r="D330" s="1">
        <v>1.8499999999999999E-2</v>
      </c>
      <c r="E330" s="9">
        <v>46593</v>
      </c>
      <c r="F330" s="32">
        <v>255</v>
      </c>
      <c r="G330" s="32">
        <v>731</v>
      </c>
      <c r="H330" s="32">
        <v>231</v>
      </c>
      <c r="I330" s="13">
        <v>1.46E-2</v>
      </c>
    </row>
    <row r="331" spans="1:9" x14ac:dyDescent="0.3">
      <c r="A331" s="14">
        <v>41067</v>
      </c>
      <c r="B331" s="1" t="s">
        <v>439</v>
      </c>
      <c r="C331" s="1" t="s">
        <v>430</v>
      </c>
      <c r="D331" s="1">
        <v>4.2500000000000003E-2</v>
      </c>
      <c r="E331" s="9">
        <v>43580</v>
      </c>
      <c r="F331" s="32">
        <v>1710</v>
      </c>
      <c r="G331" s="32">
        <v>4085</v>
      </c>
      <c r="H331" s="32">
        <v>1710</v>
      </c>
      <c r="I331" s="13">
        <v>1.9199999999999998E-2</v>
      </c>
    </row>
    <row r="332" spans="1:9" x14ac:dyDescent="0.3">
      <c r="A332" s="14">
        <v>41067</v>
      </c>
      <c r="B332" s="1" t="s">
        <v>460</v>
      </c>
      <c r="C332" s="1" t="s">
        <v>430</v>
      </c>
      <c r="D332" s="1">
        <v>0.03</v>
      </c>
      <c r="E332" s="9">
        <v>44676</v>
      </c>
      <c r="F332" s="32">
        <v>3480</v>
      </c>
      <c r="G332" s="32">
        <v>7045</v>
      </c>
      <c r="H332" s="32">
        <v>3480</v>
      </c>
      <c r="I332" s="13">
        <v>2.46E-2</v>
      </c>
    </row>
    <row r="333" spans="1:9" x14ac:dyDescent="0.3">
      <c r="A333" s="14">
        <v>41067</v>
      </c>
      <c r="B333" s="1" t="s">
        <v>456</v>
      </c>
      <c r="C333" s="1" t="s">
        <v>430</v>
      </c>
      <c r="D333" s="1">
        <v>3.5000000000000003E-2</v>
      </c>
      <c r="E333" s="9">
        <v>46137</v>
      </c>
      <c r="F333" s="32">
        <v>1961</v>
      </c>
      <c r="G333" s="32">
        <v>3811</v>
      </c>
      <c r="H333" s="32">
        <v>1961</v>
      </c>
      <c r="I333" s="13">
        <v>2.9000000000000001E-2</v>
      </c>
    </row>
    <row r="334" spans="1:9" x14ac:dyDescent="0.3">
      <c r="A334" s="14">
        <v>41067</v>
      </c>
      <c r="B334" s="1" t="s">
        <v>454</v>
      </c>
      <c r="C334" s="1" t="s">
        <v>430</v>
      </c>
      <c r="D334" s="1">
        <v>0.04</v>
      </c>
      <c r="E334" s="9">
        <v>58556</v>
      </c>
      <c r="F334" s="32">
        <v>685</v>
      </c>
      <c r="G334" s="32">
        <v>1595</v>
      </c>
      <c r="H334" s="32">
        <v>685</v>
      </c>
      <c r="I334" s="13">
        <v>3.27E-2</v>
      </c>
    </row>
    <row r="335" spans="1:9" x14ac:dyDescent="0.3">
      <c r="A335" s="14">
        <v>41081</v>
      </c>
      <c r="B335" s="1" t="s">
        <v>455</v>
      </c>
      <c r="C335" s="1" t="s">
        <v>438</v>
      </c>
      <c r="D335" s="1">
        <v>1.0999999999999999E-2</v>
      </c>
      <c r="E335" s="9">
        <v>44767</v>
      </c>
      <c r="F335" s="32">
        <v>469</v>
      </c>
      <c r="G335" s="32">
        <v>1484</v>
      </c>
      <c r="H335" s="32">
        <v>469</v>
      </c>
      <c r="I335" s="13">
        <v>9.4999999999999998E-3</v>
      </c>
    </row>
    <row r="336" spans="1:9" x14ac:dyDescent="0.3">
      <c r="A336" s="14">
        <v>41081</v>
      </c>
      <c r="B336" s="1" t="s">
        <v>449</v>
      </c>
      <c r="C336" s="1" t="s">
        <v>435</v>
      </c>
      <c r="D336" s="1">
        <v>2.1000000000000001E-2</v>
      </c>
      <c r="E336" s="9">
        <v>45132</v>
      </c>
      <c r="F336" s="32">
        <v>490</v>
      </c>
      <c r="G336" s="32">
        <v>1250</v>
      </c>
      <c r="H336" s="32">
        <v>490</v>
      </c>
      <c r="I336" s="13">
        <v>9.1000000000000004E-3</v>
      </c>
    </row>
    <row r="337" spans="1:9" x14ac:dyDescent="0.3">
      <c r="A337" s="14">
        <v>41081</v>
      </c>
      <c r="B337" s="1" t="s">
        <v>458</v>
      </c>
      <c r="C337" s="1" t="s">
        <v>438</v>
      </c>
      <c r="D337" s="1">
        <v>1.8499999999999999E-2</v>
      </c>
      <c r="E337" s="9">
        <v>46593</v>
      </c>
      <c r="F337" s="32">
        <v>482</v>
      </c>
      <c r="G337" s="32">
        <v>1282</v>
      </c>
      <c r="H337" s="32">
        <v>482</v>
      </c>
      <c r="I337" s="13">
        <v>1.23E-2</v>
      </c>
    </row>
    <row r="338" spans="1:9" x14ac:dyDescent="0.3">
      <c r="A338" s="14">
        <v>41095</v>
      </c>
      <c r="B338" s="1" t="s">
        <v>451</v>
      </c>
      <c r="C338" s="1" t="s">
        <v>430</v>
      </c>
      <c r="D338" s="1">
        <v>3.7499999999999999E-2</v>
      </c>
      <c r="E338" s="9">
        <v>43763</v>
      </c>
      <c r="F338" s="32">
        <v>1875</v>
      </c>
      <c r="G338" s="32">
        <v>6350</v>
      </c>
      <c r="H338" s="32">
        <v>1750</v>
      </c>
      <c r="I338" s="13">
        <v>2.0199999999999999E-2</v>
      </c>
    </row>
    <row r="339" spans="1:9" x14ac:dyDescent="0.3">
      <c r="A339" s="14">
        <v>41095</v>
      </c>
      <c r="B339" s="1" t="s">
        <v>460</v>
      </c>
      <c r="C339" s="1" t="s">
        <v>430</v>
      </c>
      <c r="D339" s="1">
        <v>0.03</v>
      </c>
      <c r="E339" s="9">
        <v>44676</v>
      </c>
      <c r="F339" s="32">
        <v>5757</v>
      </c>
      <c r="G339" s="32">
        <v>8991</v>
      </c>
      <c r="H339" s="32">
        <v>4671</v>
      </c>
      <c r="I339" s="13">
        <v>2.53E-2</v>
      </c>
    </row>
    <row r="340" spans="1:9" x14ac:dyDescent="0.3">
      <c r="A340" s="14">
        <v>41095</v>
      </c>
      <c r="B340" s="1" t="s">
        <v>448</v>
      </c>
      <c r="C340" s="1" t="s">
        <v>430</v>
      </c>
      <c r="D340" s="1">
        <v>4.2500000000000003E-2</v>
      </c>
      <c r="E340" s="9">
        <v>45224</v>
      </c>
      <c r="F340" s="32">
        <v>1741</v>
      </c>
      <c r="G340" s="32">
        <v>3580</v>
      </c>
      <c r="H340" s="32">
        <v>1405</v>
      </c>
      <c r="I340" s="13">
        <v>2.7E-2</v>
      </c>
    </row>
    <row r="341" spans="1:9" x14ac:dyDescent="0.3">
      <c r="A341" s="14">
        <v>41109</v>
      </c>
      <c r="B341" s="1" t="s">
        <v>452</v>
      </c>
      <c r="C341" s="1" t="s">
        <v>435</v>
      </c>
      <c r="D341" s="1">
        <v>1.3000000000000001E-2</v>
      </c>
      <c r="E341" s="9">
        <v>43671</v>
      </c>
      <c r="F341" s="32">
        <v>400</v>
      </c>
      <c r="G341" s="32">
        <v>1565</v>
      </c>
      <c r="H341" s="32">
        <v>400</v>
      </c>
      <c r="I341" s="13">
        <v>-1.6999999999999999E-3</v>
      </c>
    </row>
    <row r="342" spans="1:9" x14ac:dyDescent="0.3">
      <c r="A342" s="14">
        <v>41109</v>
      </c>
      <c r="B342" s="1" t="s">
        <v>455</v>
      </c>
      <c r="C342" s="1" t="s">
        <v>438</v>
      </c>
      <c r="D342" s="1">
        <v>1.0999999999999999E-2</v>
      </c>
      <c r="E342" s="9">
        <v>44767</v>
      </c>
      <c r="F342" s="32">
        <v>615</v>
      </c>
      <c r="G342" s="32">
        <v>1620</v>
      </c>
      <c r="H342" s="32">
        <v>615</v>
      </c>
      <c r="I342" s="13">
        <v>3.5000000000000001E-3</v>
      </c>
    </row>
    <row r="343" spans="1:9" x14ac:dyDescent="0.3">
      <c r="A343" s="14">
        <v>41109</v>
      </c>
      <c r="B343" s="1" t="s">
        <v>447</v>
      </c>
      <c r="C343" s="1" t="s">
        <v>438</v>
      </c>
      <c r="D343" s="1">
        <v>1.7999999999999999E-2</v>
      </c>
      <c r="E343" s="9">
        <v>51342</v>
      </c>
      <c r="F343" s="32">
        <v>235</v>
      </c>
      <c r="G343" s="32">
        <v>655</v>
      </c>
      <c r="H343" s="32">
        <v>235</v>
      </c>
      <c r="I343" s="13">
        <v>8.5000000000000006E-3</v>
      </c>
    </row>
    <row r="344" spans="1:9" x14ac:dyDescent="0.3">
      <c r="A344" s="14">
        <v>41158</v>
      </c>
      <c r="B344" s="1" t="s">
        <v>460</v>
      </c>
      <c r="C344" s="1" t="s">
        <v>430</v>
      </c>
      <c r="D344" s="1">
        <v>0.03</v>
      </c>
      <c r="E344" s="9">
        <v>44676</v>
      </c>
      <c r="F344" s="32">
        <v>3907</v>
      </c>
      <c r="G344" s="32">
        <v>6308</v>
      </c>
      <c r="H344" s="32">
        <v>2998</v>
      </c>
      <c r="I344" s="13">
        <v>2.2100000000000002E-2</v>
      </c>
    </row>
    <row r="345" spans="1:9" x14ac:dyDescent="0.3">
      <c r="A345" s="14">
        <v>41158</v>
      </c>
      <c r="B345" s="1" t="s">
        <v>462</v>
      </c>
      <c r="C345" s="1" t="s">
        <v>430</v>
      </c>
      <c r="D345" s="1">
        <v>2.75E-2</v>
      </c>
      <c r="E345" s="9">
        <v>46685</v>
      </c>
      <c r="F345" s="32">
        <v>3796</v>
      </c>
      <c r="G345" s="32">
        <v>5462</v>
      </c>
      <c r="H345" s="32">
        <v>3452</v>
      </c>
      <c r="I345" s="13">
        <v>2.8500000000000001E-2</v>
      </c>
    </row>
    <row r="346" spans="1:9" x14ac:dyDescent="0.3">
      <c r="A346" s="14">
        <v>41172</v>
      </c>
      <c r="B346" s="1" t="s">
        <v>455</v>
      </c>
      <c r="C346" s="1" t="s">
        <v>438</v>
      </c>
      <c r="D346" s="1">
        <v>1.0999999999999999E-2</v>
      </c>
      <c r="E346" s="9">
        <v>44767</v>
      </c>
      <c r="F346" s="32">
        <v>963</v>
      </c>
      <c r="G346" s="32">
        <v>1769</v>
      </c>
      <c r="H346" s="32">
        <v>940</v>
      </c>
      <c r="I346" s="13">
        <v>2.8E-3</v>
      </c>
    </row>
    <row r="347" spans="1:9" x14ac:dyDescent="0.3">
      <c r="A347" s="14">
        <v>41172</v>
      </c>
      <c r="B347" s="1" t="s">
        <v>458</v>
      </c>
      <c r="C347" s="1" t="s">
        <v>438</v>
      </c>
      <c r="D347" s="1">
        <v>1.8499999999999999E-2</v>
      </c>
      <c r="E347" s="9">
        <v>46593</v>
      </c>
      <c r="F347" s="32">
        <v>524</v>
      </c>
      <c r="G347" s="32">
        <v>940</v>
      </c>
      <c r="H347" s="32">
        <v>440</v>
      </c>
      <c r="I347" s="13">
        <v>6.7000000000000002E-3</v>
      </c>
    </row>
    <row r="348" spans="1:9" x14ac:dyDescent="0.3">
      <c r="A348" s="14">
        <v>41172</v>
      </c>
      <c r="B348" s="1" t="s">
        <v>434</v>
      </c>
      <c r="C348" s="1" t="s">
        <v>435</v>
      </c>
      <c r="D348" s="1">
        <v>3.4000000000000002E-2</v>
      </c>
      <c r="E348" s="9">
        <v>47324</v>
      </c>
      <c r="F348" s="32">
        <v>218</v>
      </c>
      <c r="G348" s="32">
        <v>590</v>
      </c>
      <c r="H348" s="32">
        <v>180</v>
      </c>
      <c r="I348" s="13">
        <v>6.1999999999999998E-3</v>
      </c>
    </row>
    <row r="349" spans="1:9" x14ac:dyDescent="0.3">
      <c r="A349" s="14">
        <v>41172</v>
      </c>
      <c r="B349" s="1" t="s">
        <v>437</v>
      </c>
      <c r="C349" s="1" t="s">
        <v>438</v>
      </c>
      <c r="D349" s="1">
        <v>3.15E-2</v>
      </c>
      <c r="E349" s="9">
        <v>48420</v>
      </c>
      <c r="F349" s="32">
        <v>257</v>
      </c>
      <c r="G349" s="32">
        <v>717</v>
      </c>
      <c r="H349" s="32">
        <v>217</v>
      </c>
      <c r="I349" s="13">
        <v>7.6E-3</v>
      </c>
    </row>
    <row r="350" spans="1:9" x14ac:dyDescent="0.3">
      <c r="A350" s="14">
        <v>41186</v>
      </c>
      <c r="B350" s="1" t="s">
        <v>463</v>
      </c>
      <c r="C350" s="1" t="s">
        <v>430</v>
      </c>
      <c r="D350" s="1">
        <v>2.2499999999999999E-2</v>
      </c>
      <c r="E350" s="9">
        <v>44859</v>
      </c>
      <c r="F350" s="32">
        <v>5692</v>
      </c>
      <c r="G350" s="32">
        <v>10342</v>
      </c>
      <c r="H350" s="32">
        <v>4805</v>
      </c>
      <c r="I350" s="13">
        <v>2.2800000000000001E-2</v>
      </c>
    </row>
    <row r="351" spans="1:9" x14ac:dyDescent="0.3">
      <c r="A351" s="14">
        <v>41186</v>
      </c>
      <c r="B351" s="1" t="s">
        <v>450</v>
      </c>
      <c r="C351" s="1" t="s">
        <v>430</v>
      </c>
      <c r="D351" s="1">
        <v>4.4999999999999998E-2</v>
      </c>
      <c r="E351" s="9">
        <v>51616</v>
      </c>
      <c r="F351" s="32">
        <v>2293</v>
      </c>
      <c r="G351" s="32">
        <v>4185</v>
      </c>
      <c r="H351" s="32">
        <v>1785</v>
      </c>
      <c r="I351" s="13">
        <v>3.1699999999999999E-2</v>
      </c>
    </row>
    <row r="352" spans="1:9" x14ac:dyDescent="0.3">
      <c r="A352" s="14">
        <v>41200</v>
      </c>
      <c r="B352" s="1" t="s">
        <v>464</v>
      </c>
      <c r="C352" s="1" t="s">
        <v>435</v>
      </c>
      <c r="D352" s="1">
        <v>1E-3</v>
      </c>
      <c r="E352" s="9">
        <v>44402</v>
      </c>
      <c r="F352" s="32">
        <v>2095</v>
      </c>
      <c r="G352" s="32">
        <v>3580</v>
      </c>
      <c r="H352" s="32">
        <v>2095</v>
      </c>
      <c r="I352" s="13">
        <v>-4.0000000000000002E-4</v>
      </c>
    </row>
    <row r="353" spans="1:9" x14ac:dyDescent="0.3">
      <c r="A353" s="14">
        <v>41213</v>
      </c>
      <c r="B353" s="1" t="s">
        <v>439</v>
      </c>
      <c r="C353" s="1" t="s">
        <v>430</v>
      </c>
      <c r="D353" s="1">
        <v>4.2500000000000003E-2</v>
      </c>
      <c r="E353" s="9">
        <v>43580</v>
      </c>
      <c r="F353" s="32">
        <v>1766</v>
      </c>
      <c r="G353" s="32">
        <v>4415</v>
      </c>
      <c r="H353" s="32">
        <v>1485</v>
      </c>
      <c r="I353" s="13">
        <v>1.3899999999999999E-2</v>
      </c>
    </row>
    <row r="354" spans="1:9" x14ac:dyDescent="0.3">
      <c r="A354" s="14">
        <v>41213</v>
      </c>
      <c r="B354" s="1" t="s">
        <v>463</v>
      </c>
      <c r="C354" s="1" t="s">
        <v>430</v>
      </c>
      <c r="D354" s="1">
        <v>2.2499999999999999E-2</v>
      </c>
      <c r="E354" s="9">
        <v>44859</v>
      </c>
      <c r="F354" s="32">
        <v>4925</v>
      </c>
      <c r="G354" s="32">
        <v>8535</v>
      </c>
      <c r="H354" s="32">
        <v>4369</v>
      </c>
      <c r="I354" s="13">
        <v>2.2200000000000001E-2</v>
      </c>
    </row>
    <row r="355" spans="1:9" x14ac:dyDescent="0.3">
      <c r="A355" s="14">
        <v>41213</v>
      </c>
      <c r="B355" s="1" t="s">
        <v>441</v>
      </c>
      <c r="C355" s="1" t="s">
        <v>430</v>
      </c>
      <c r="D355" s="1">
        <v>4.7500000000000001E-2</v>
      </c>
      <c r="E355" s="9">
        <v>49424</v>
      </c>
      <c r="F355" s="32">
        <v>2094</v>
      </c>
      <c r="G355" s="32">
        <v>3540</v>
      </c>
      <c r="H355" s="32">
        <v>1640</v>
      </c>
      <c r="I355" s="13">
        <v>3.04E-2</v>
      </c>
    </row>
    <row r="356" spans="1:9" x14ac:dyDescent="0.3">
      <c r="A356" s="14">
        <v>41228</v>
      </c>
      <c r="B356" s="1" t="s">
        <v>455</v>
      </c>
      <c r="C356" s="1" t="s">
        <v>438</v>
      </c>
      <c r="D356" s="1">
        <v>1.0999999999999999E-2</v>
      </c>
      <c r="E356" s="9">
        <v>44767</v>
      </c>
      <c r="F356" s="32">
        <v>525</v>
      </c>
      <c r="G356" s="32">
        <v>1390</v>
      </c>
      <c r="H356" s="32">
        <v>445</v>
      </c>
      <c r="I356" s="13">
        <v>2E-3</v>
      </c>
    </row>
    <row r="357" spans="1:9" x14ac:dyDescent="0.3">
      <c r="A357" s="14">
        <v>41228</v>
      </c>
      <c r="B357" s="1" t="s">
        <v>458</v>
      </c>
      <c r="C357" s="1" t="s">
        <v>438</v>
      </c>
      <c r="D357" s="1">
        <v>1.8499999999999999E-2</v>
      </c>
      <c r="E357" s="9">
        <v>46593</v>
      </c>
      <c r="F357" s="32">
        <v>335</v>
      </c>
      <c r="G357" s="32">
        <v>1055</v>
      </c>
      <c r="H357" s="32">
        <v>325</v>
      </c>
      <c r="I357" s="13">
        <v>6.0000000000000001E-3</v>
      </c>
    </row>
    <row r="358" spans="1:9" x14ac:dyDescent="0.3">
      <c r="A358" s="14">
        <v>41249</v>
      </c>
      <c r="B358" s="1" t="s">
        <v>451</v>
      </c>
      <c r="C358" s="1" t="s">
        <v>430</v>
      </c>
      <c r="D358" s="1">
        <v>3.7499999999999999E-2</v>
      </c>
      <c r="E358" s="9">
        <v>43763</v>
      </c>
      <c r="F358" s="32">
        <v>2150</v>
      </c>
      <c r="G358" s="32">
        <v>4700</v>
      </c>
      <c r="H358" s="32">
        <v>1695</v>
      </c>
      <c r="I358" s="13">
        <v>1.2699999999999999E-2</v>
      </c>
    </row>
    <row r="359" spans="1:9" x14ac:dyDescent="0.3">
      <c r="A359" s="14">
        <v>41249</v>
      </c>
      <c r="B359" s="1" t="s">
        <v>462</v>
      </c>
      <c r="C359" s="1" t="s">
        <v>430</v>
      </c>
      <c r="D359" s="1">
        <v>2.75E-2</v>
      </c>
      <c r="E359" s="9">
        <v>46685</v>
      </c>
      <c r="F359" s="32">
        <v>1124</v>
      </c>
      <c r="G359" s="32">
        <v>3180</v>
      </c>
      <c r="H359" s="32">
        <v>900</v>
      </c>
      <c r="I359" s="13">
        <v>2.5600000000000001E-2</v>
      </c>
    </row>
    <row r="360" spans="1:9" x14ac:dyDescent="0.3">
      <c r="A360" s="14">
        <v>41277</v>
      </c>
      <c r="B360" s="1" t="s">
        <v>451</v>
      </c>
      <c r="C360" s="1" t="s">
        <v>430</v>
      </c>
      <c r="D360" s="1">
        <v>3.7499999999999999E-2</v>
      </c>
      <c r="E360" s="9">
        <v>43763</v>
      </c>
      <c r="F360" s="32">
        <v>1630</v>
      </c>
      <c r="G360" s="32">
        <v>3490</v>
      </c>
      <c r="H360" s="32">
        <v>1630</v>
      </c>
      <c r="I360" s="13">
        <v>1.32E-2</v>
      </c>
    </row>
    <row r="361" spans="1:9" x14ac:dyDescent="0.3">
      <c r="A361" s="14">
        <v>41277</v>
      </c>
      <c r="B361" s="1" t="s">
        <v>453</v>
      </c>
      <c r="C361" s="1" t="s">
        <v>430</v>
      </c>
      <c r="D361" s="1">
        <v>3.5000000000000003E-2</v>
      </c>
      <c r="E361" s="9">
        <v>43946</v>
      </c>
      <c r="F361" s="32">
        <v>1668</v>
      </c>
      <c r="G361" s="32">
        <v>3310</v>
      </c>
      <c r="H361" s="32">
        <v>1668</v>
      </c>
      <c r="I361" s="13">
        <v>1.46E-2</v>
      </c>
    </row>
    <row r="362" spans="1:9" x14ac:dyDescent="0.3">
      <c r="A362" s="14">
        <v>41277</v>
      </c>
      <c r="B362" s="1" t="s">
        <v>463</v>
      </c>
      <c r="C362" s="1" t="s">
        <v>430</v>
      </c>
      <c r="D362" s="1">
        <v>2.2499999999999999E-2</v>
      </c>
      <c r="E362" s="9">
        <v>44859</v>
      </c>
      <c r="F362" s="32">
        <v>3530</v>
      </c>
      <c r="G362" s="32">
        <v>6085</v>
      </c>
      <c r="H362" s="32">
        <v>3530</v>
      </c>
      <c r="I362" s="13">
        <v>2.07E-2</v>
      </c>
    </row>
    <row r="363" spans="1:9" x14ac:dyDescent="0.3">
      <c r="A363" s="14">
        <v>41277</v>
      </c>
      <c r="B363" s="1" t="s">
        <v>436</v>
      </c>
      <c r="C363" s="1" t="s">
        <v>430</v>
      </c>
      <c r="D363" s="1">
        <v>5.7500000000000002E-2</v>
      </c>
      <c r="E363" s="9">
        <v>48512</v>
      </c>
      <c r="F363" s="32">
        <v>1165</v>
      </c>
      <c r="G363" s="32">
        <v>2610</v>
      </c>
      <c r="H363" s="32">
        <v>1165</v>
      </c>
      <c r="I363" s="13">
        <v>2.8400000000000002E-2</v>
      </c>
    </row>
    <row r="364" spans="1:9" x14ac:dyDescent="0.3">
      <c r="A364" s="14">
        <v>41291</v>
      </c>
      <c r="B364" s="1" t="s">
        <v>452</v>
      </c>
      <c r="C364" s="1" t="s">
        <v>435</v>
      </c>
      <c r="D364" s="1">
        <v>1.3000000000000001E-2</v>
      </c>
      <c r="E364" s="9">
        <v>43671</v>
      </c>
      <c r="F364" s="32">
        <v>540</v>
      </c>
      <c r="G364" s="32">
        <v>1651</v>
      </c>
      <c r="H364" s="32">
        <v>526</v>
      </c>
      <c r="I364" s="13">
        <v>-4.4000000000000003E-3</v>
      </c>
    </row>
    <row r="365" spans="1:9" x14ac:dyDescent="0.3">
      <c r="A365" s="14">
        <v>41291</v>
      </c>
      <c r="B365" s="1" t="s">
        <v>458</v>
      </c>
      <c r="C365" s="1" t="s">
        <v>438</v>
      </c>
      <c r="D365" s="1">
        <v>1.8499999999999999E-2</v>
      </c>
      <c r="E365" s="9">
        <v>46593</v>
      </c>
      <c r="F365" s="32">
        <v>687</v>
      </c>
      <c r="G365" s="32">
        <v>1215</v>
      </c>
      <c r="H365" s="32">
        <v>560</v>
      </c>
      <c r="I365" s="13">
        <v>6.4000000000000003E-3</v>
      </c>
    </row>
    <row r="366" spans="1:9" x14ac:dyDescent="0.3">
      <c r="A366" s="14">
        <v>41312</v>
      </c>
      <c r="B366" s="1" t="s">
        <v>457</v>
      </c>
      <c r="C366" s="1" t="s">
        <v>430</v>
      </c>
      <c r="D366" s="1">
        <v>2.5000000000000001E-2</v>
      </c>
      <c r="E366" s="9">
        <v>44129</v>
      </c>
      <c r="F366" s="32">
        <v>2211</v>
      </c>
      <c r="G366" s="32">
        <v>6440</v>
      </c>
      <c r="H366" s="32">
        <v>1770</v>
      </c>
      <c r="I366" s="13">
        <v>1.83E-2</v>
      </c>
    </row>
    <row r="367" spans="1:9" x14ac:dyDescent="0.3">
      <c r="A367" s="14">
        <v>41312</v>
      </c>
      <c r="B367" s="1" t="s">
        <v>463</v>
      </c>
      <c r="C367" s="1" t="s">
        <v>430</v>
      </c>
      <c r="D367" s="1">
        <v>2.2499999999999999E-2</v>
      </c>
      <c r="E367" s="9">
        <v>44859</v>
      </c>
      <c r="F367" s="32">
        <v>3354</v>
      </c>
      <c r="G367" s="32">
        <v>9340</v>
      </c>
      <c r="H367" s="32">
        <v>3020</v>
      </c>
      <c r="I367" s="13">
        <v>2.3E-2</v>
      </c>
    </row>
    <row r="368" spans="1:9" x14ac:dyDescent="0.3">
      <c r="A368" s="14">
        <v>41312</v>
      </c>
      <c r="B368" s="1" t="s">
        <v>462</v>
      </c>
      <c r="C368" s="1" t="s">
        <v>430</v>
      </c>
      <c r="D368" s="1">
        <v>2.75E-2</v>
      </c>
      <c r="E368" s="9">
        <v>46685</v>
      </c>
      <c r="F368" s="32">
        <v>3988</v>
      </c>
      <c r="G368" s="32">
        <v>5707</v>
      </c>
      <c r="H368" s="32">
        <v>3190</v>
      </c>
      <c r="I368" s="13">
        <v>2.8500000000000001E-2</v>
      </c>
    </row>
    <row r="369" spans="1:9" x14ac:dyDescent="0.3">
      <c r="A369" s="14">
        <v>41326</v>
      </c>
      <c r="B369" s="1" t="s">
        <v>465</v>
      </c>
      <c r="C369" s="1" t="s">
        <v>438</v>
      </c>
      <c r="D369" s="1">
        <v>2.5000000000000001E-3</v>
      </c>
      <c r="E369" s="9">
        <v>45498</v>
      </c>
      <c r="F369" s="32">
        <v>2320</v>
      </c>
      <c r="G369" s="32">
        <v>3715</v>
      </c>
      <c r="H369" s="32">
        <v>2320</v>
      </c>
      <c r="I369" s="13">
        <v>5.4000000000000003E-3</v>
      </c>
    </row>
    <row r="370" spans="1:9" x14ac:dyDescent="0.3">
      <c r="A370" s="14">
        <v>41340</v>
      </c>
      <c r="B370" s="1" t="s">
        <v>463</v>
      </c>
      <c r="C370" s="1" t="s">
        <v>430</v>
      </c>
      <c r="D370" s="1">
        <v>2.2499999999999999E-2</v>
      </c>
      <c r="E370" s="9">
        <v>44859</v>
      </c>
      <c r="F370" s="32">
        <v>3558</v>
      </c>
      <c r="G370" s="32">
        <v>7675</v>
      </c>
      <c r="H370" s="32">
        <v>3495</v>
      </c>
      <c r="I370" s="13">
        <v>2.1000000000000001E-2</v>
      </c>
    </row>
    <row r="371" spans="1:9" x14ac:dyDescent="0.3">
      <c r="A371" s="14">
        <v>41354</v>
      </c>
      <c r="B371" s="1" t="s">
        <v>452</v>
      </c>
      <c r="C371" s="1" t="s">
        <v>435</v>
      </c>
      <c r="D371" s="1">
        <v>1.3000000000000001E-2</v>
      </c>
      <c r="E371" s="9">
        <v>43671</v>
      </c>
      <c r="F371" s="32">
        <v>375</v>
      </c>
      <c r="G371" s="32">
        <v>1125</v>
      </c>
      <c r="H371" s="32">
        <v>375</v>
      </c>
      <c r="I371" s="13">
        <v>-6.0000000000000001E-3</v>
      </c>
    </row>
    <row r="372" spans="1:9" x14ac:dyDescent="0.3">
      <c r="A372" s="14">
        <v>41354</v>
      </c>
      <c r="B372" s="1" t="s">
        <v>458</v>
      </c>
      <c r="C372" s="1" t="s">
        <v>438</v>
      </c>
      <c r="D372" s="1">
        <v>1.8499999999999999E-2</v>
      </c>
      <c r="E372" s="9">
        <v>46593</v>
      </c>
      <c r="F372" s="32">
        <v>438</v>
      </c>
      <c r="G372" s="32">
        <v>1622</v>
      </c>
      <c r="H372" s="32">
        <v>342</v>
      </c>
      <c r="I372" s="13">
        <v>6.4000000000000003E-3</v>
      </c>
    </row>
    <row r="373" spans="1:9" x14ac:dyDescent="0.3">
      <c r="A373" s="14">
        <v>41359</v>
      </c>
      <c r="B373" s="1" t="s">
        <v>466</v>
      </c>
      <c r="C373" s="1" t="s">
        <v>430</v>
      </c>
      <c r="D373" s="1">
        <v>3.2500000000000001E-2</v>
      </c>
      <c r="E373" s="9">
        <v>53107</v>
      </c>
      <c r="F373" s="32">
        <v>4500</v>
      </c>
      <c r="G373" s="32"/>
      <c r="H373" s="32"/>
      <c r="I373" s="13">
        <v>3.2599999999999997E-2</v>
      </c>
    </row>
    <row r="374" spans="1:9" x14ac:dyDescent="0.3">
      <c r="A374" s="14">
        <v>41368</v>
      </c>
      <c r="B374" s="1" t="s">
        <v>453</v>
      </c>
      <c r="C374" s="1" t="s">
        <v>430</v>
      </c>
      <c r="D374" s="1">
        <v>3.5000000000000003E-2</v>
      </c>
      <c r="E374" s="9">
        <v>43946</v>
      </c>
      <c r="F374" s="32">
        <v>2668</v>
      </c>
      <c r="G374" s="32">
        <v>7145</v>
      </c>
      <c r="H374" s="32">
        <v>2495</v>
      </c>
      <c r="I374" s="13">
        <v>1.26E-2</v>
      </c>
    </row>
    <row r="375" spans="1:9" x14ac:dyDescent="0.3">
      <c r="A375" s="14">
        <v>41368</v>
      </c>
      <c r="B375" s="1" t="s">
        <v>443</v>
      </c>
      <c r="C375" s="1" t="s">
        <v>430</v>
      </c>
      <c r="D375" s="1">
        <v>3.7499999999999999E-2</v>
      </c>
      <c r="E375" s="9">
        <v>44311</v>
      </c>
      <c r="F375" s="32">
        <v>3090</v>
      </c>
      <c r="G375" s="32">
        <v>7409</v>
      </c>
      <c r="H375" s="32">
        <v>2470</v>
      </c>
      <c r="I375" s="13">
        <v>1.54E-2</v>
      </c>
    </row>
    <row r="376" spans="1:9" x14ac:dyDescent="0.3">
      <c r="A376" s="14">
        <v>41368</v>
      </c>
      <c r="B376" s="1" t="s">
        <v>463</v>
      </c>
      <c r="C376" s="1" t="s">
        <v>430</v>
      </c>
      <c r="D376" s="1">
        <v>2.2499999999999999E-2</v>
      </c>
      <c r="E376" s="9">
        <v>44859</v>
      </c>
      <c r="F376" s="32">
        <v>2618</v>
      </c>
      <c r="G376" s="32">
        <v>6170</v>
      </c>
      <c r="H376" s="32">
        <v>2006</v>
      </c>
      <c r="I376" s="13">
        <v>1.9400000000000001E-2</v>
      </c>
    </row>
    <row r="377" spans="1:9" x14ac:dyDescent="0.3">
      <c r="A377" s="14">
        <v>41382</v>
      </c>
      <c r="B377" s="1" t="s">
        <v>464</v>
      </c>
      <c r="C377" s="1" t="s">
        <v>435</v>
      </c>
      <c r="D377" s="1">
        <v>1E-3</v>
      </c>
      <c r="E377" s="9">
        <v>44402</v>
      </c>
      <c r="F377" s="32">
        <v>639</v>
      </c>
      <c r="G377" s="32">
        <v>1230</v>
      </c>
      <c r="H377" s="32">
        <v>525</v>
      </c>
      <c r="I377" s="13">
        <v>-2.3999999999999998E-3</v>
      </c>
    </row>
    <row r="378" spans="1:9" x14ac:dyDescent="0.3">
      <c r="A378" s="14">
        <v>41382</v>
      </c>
      <c r="B378" s="1" t="s">
        <v>458</v>
      </c>
      <c r="C378" s="1" t="s">
        <v>438</v>
      </c>
      <c r="D378" s="1">
        <v>1.8499999999999999E-2</v>
      </c>
      <c r="E378" s="9">
        <v>46593</v>
      </c>
      <c r="F378" s="32">
        <v>655</v>
      </c>
      <c r="G378" s="32">
        <v>1165</v>
      </c>
      <c r="H378" s="32">
        <v>565</v>
      </c>
      <c r="I378" s="13">
        <v>4.3E-3</v>
      </c>
    </row>
    <row r="379" spans="1:9" x14ac:dyDescent="0.3">
      <c r="A379" s="14">
        <v>41396</v>
      </c>
      <c r="B379" s="1" t="s">
        <v>459</v>
      </c>
      <c r="C379" s="1" t="s">
        <v>430</v>
      </c>
      <c r="D379" s="1">
        <v>3.2500000000000001E-2</v>
      </c>
      <c r="E379" s="9">
        <v>44494</v>
      </c>
      <c r="F379" s="32">
        <v>2920</v>
      </c>
      <c r="G379" s="32">
        <v>7290</v>
      </c>
      <c r="H379" s="32">
        <v>2920</v>
      </c>
      <c r="I379" s="13">
        <v>1.4200000000000001E-2</v>
      </c>
    </row>
    <row r="380" spans="1:9" x14ac:dyDescent="0.3">
      <c r="A380" s="14">
        <v>41396</v>
      </c>
      <c r="B380" s="1" t="s">
        <v>467</v>
      </c>
      <c r="C380" s="1" t="s">
        <v>430</v>
      </c>
      <c r="D380" s="1">
        <v>1.7500000000000002E-2</v>
      </c>
      <c r="E380" s="9">
        <v>45071</v>
      </c>
      <c r="F380" s="32">
        <v>4291</v>
      </c>
      <c r="G380" s="32">
        <v>8045</v>
      </c>
      <c r="H380" s="32">
        <v>4015</v>
      </c>
      <c r="I380" s="13">
        <v>1.8100000000000002E-2</v>
      </c>
    </row>
    <row r="381" spans="1:9" x14ac:dyDescent="0.3">
      <c r="A381" s="14">
        <v>41396</v>
      </c>
      <c r="B381" s="1" t="s">
        <v>436</v>
      </c>
      <c r="C381" s="1" t="s">
        <v>430</v>
      </c>
      <c r="D381" s="1">
        <v>5.7500000000000002E-2</v>
      </c>
      <c r="E381" s="9">
        <v>48512</v>
      </c>
      <c r="F381" s="32">
        <v>990</v>
      </c>
      <c r="G381" s="32">
        <v>3150</v>
      </c>
      <c r="H381" s="32">
        <v>990</v>
      </c>
      <c r="I381" s="13">
        <v>2.5000000000000001E-2</v>
      </c>
    </row>
    <row r="382" spans="1:9" x14ac:dyDescent="0.3">
      <c r="A382" s="14">
        <v>41410</v>
      </c>
      <c r="B382" s="1" t="s">
        <v>452</v>
      </c>
      <c r="C382" s="1" t="s">
        <v>435</v>
      </c>
      <c r="D382" s="1">
        <v>1.3000000000000001E-2</v>
      </c>
      <c r="E382" s="9">
        <v>43671</v>
      </c>
      <c r="F382" s="32">
        <v>322</v>
      </c>
      <c r="G382" s="32">
        <v>1022</v>
      </c>
      <c r="H382" s="32">
        <v>300</v>
      </c>
      <c r="I382" s="13">
        <v>-5.5999999999999999E-3</v>
      </c>
    </row>
    <row r="383" spans="1:9" x14ac:dyDescent="0.3">
      <c r="A383" s="14">
        <v>41410</v>
      </c>
      <c r="B383" s="1" t="s">
        <v>465</v>
      </c>
      <c r="C383" s="1" t="s">
        <v>438</v>
      </c>
      <c r="D383" s="1">
        <v>2.5000000000000001E-3</v>
      </c>
      <c r="E383" s="9">
        <v>45498</v>
      </c>
      <c r="F383" s="32">
        <v>542</v>
      </c>
      <c r="G383" s="32">
        <v>1080</v>
      </c>
      <c r="H383" s="32">
        <v>453</v>
      </c>
      <c r="I383" s="13">
        <v>3.2000000000000002E-3</v>
      </c>
    </row>
    <row r="384" spans="1:9" x14ac:dyDescent="0.3">
      <c r="A384" s="14">
        <v>41431</v>
      </c>
      <c r="B384" s="1" t="s">
        <v>453</v>
      </c>
      <c r="C384" s="1" t="s">
        <v>430</v>
      </c>
      <c r="D384" s="1">
        <v>3.5000000000000003E-2</v>
      </c>
      <c r="E384" s="9">
        <v>43946</v>
      </c>
      <c r="F384" s="32">
        <v>1825</v>
      </c>
      <c r="G384" s="32">
        <v>4045</v>
      </c>
      <c r="H384" s="32">
        <v>1825</v>
      </c>
      <c r="I384" s="13">
        <v>1.2999999999999999E-2</v>
      </c>
    </row>
    <row r="385" spans="1:9" x14ac:dyDescent="0.3">
      <c r="A385" s="14">
        <v>41431</v>
      </c>
      <c r="B385" s="1" t="s">
        <v>467</v>
      </c>
      <c r="C385" s="1" t="s">
        <v>430</v>
      </c>
      <c r="D385" s="1">
        <v>1.7500000000000002E-2</v>
      </c>
      <c r="E385" s="9">
        <v>45071</v>
      </c>
      <c r="F385" s="32">
        <v>3840</v>
      </c>
      <c r="G385" s="32">
        <v>6180</v>
      </c>
      <c r="H385" s="32">
        <v>3840</v>
      </c>
      <c r="I385" s="13">
        <v>2.0400000000000001E-2</v>
      </c>
    </row>
    <row r="386" spans="1:9" x14ac:dyDescent="0.3">
      <c r="A386" s="14">
        <v>41431</v>
      </c>
      <c r="B386" s="1" t="s">
        <v>462</v>
      </c>
      <c r="C386" s="1" t="s">
        <v>430</v>
      </c>
      <c r="D386" s="1">
        <v>2.75E-2</v>
      </c>
      <c r="E386" s="9">
        <v>46685</v>
      </c>
      <c r="F386" s="32">
        <v>2323</v>
      </c>
      <c r="G386" s="32">
        <v>5945</v>
      </c>
      <c r="H386" s="32">
        <v>2323</v>
      </c>
      <c r="I386" s="13">
        <v>2.58E-2</v>
      </c>
    </row>
    <row r="387" spans="1:9" x14ac:dyDescent="0.3">
      <c r="A387" s="14">
        <v>41445</v>
      </c>
      <c r="B387" s="1" t="s">
        <v>465</v>
      </c>
      <c r="C387" s="1" t="s">
        <v>438</v>
      </c>
      <c r="D387" s="1">
        <v>2.5000000000000001E-3</v>
      </c>
      <c r="E387" s="9">
        <v>45498</v>
      </c>
      <c r="F387" s="32">
        <v>685</v>
      </c>
      <c r="G387" s="32">
        <v>1470</v>
      </c>
      <c r="H387" s="32">
        <v>685</v>
      </c>
      <c r="I387" s="13">
        <v>7.0000000000000001E-3</v>
      </c>
    </row>
    <row r="388" spans="1:9" x14ac:dyDescent="0.3">
      <c r="A388" s="14">
        <v>41445</v>
      </c>
      <c r="B388" s="1" t="s">
        <v>458</v>
      </c>
      <c r="C388" s="1" t="s">
        <v>438</v>
      </c>
      <c r="D388" s="1">
        <v>1.8499999999999999E-2</v>
      </c>
      <c r="E388" s="9">
        <v>46593</v>
      </c>
      <c r="F388" s="32">
        <v>395</v>
      </c>
      <c r="G388" s="32">
        <v>945</v>
      </c>
      <c r="H388" s="32">
        <v>395</v>
      </c>
      <c r="I388" s="13">
        <v>8.8000000000000005E-3</v>
      </c>
    </row>
    <row r="389" spans="1:9" x14ac:dyDescent="0.3">
      <c r="A389" s="14">
        <v>41459</v>
      </c>
      <c r="B389" s="1" t="s">
        <v>467</v>
      </c>
      <c r="C389" s="1" t="s">
        <v>430</v>
      </c>
      <c r="D389" s="1">
        <v>1.7500000000000002E-2</v>
      </c>
      <c r="E389" s="9">
        <v>45071</v>
      </c>
      <c r="F389" s="32">
        <v>6307</v>
      </c>
      <c r="G389" s="32">
        <v>9110</v>
      </c>
      <c r="H389" s="32">
        <v>5360</v>
      </c>
      <c r="I389" s="13">
        <v>2.3199999999999998E-2</v>
      </c>
    </row>
    <row r="390" spans="1:9" x14ac:dyDescent="0.3">
      <c r="A390" s="14">
        <v>41459</v>
      </c>
      <c r="B390" s="1" t="s">
        <v>462</v>
      </c>
      <c r="C390" s="1" t="s">
        <v>430</v>
      </c>
      <c r="D390" s="1">
        <v>2.75E-2</v>
      </c>
      <c r="E390" s="9">
        <v>46685</v>
      </c>
      <c r="F390" s="32">
        <v>3290</v>
      </c>
      <c r="G390" s="32">
        <v>7230</v>
      </c>
      <c r="H390" s="32">
        <v>2630</v>
      </c>
      <c r="I390" s="13">
        <v>2.8400000000000002E-2</v>
      </c>
    </row>
    <row r="391" spans="1:9" x14ac:dyDescent="0.3">
      <c r="A391" s="14">
        <v>41473</v>
      </c>
      <c r="B391" s="1" t="s">
        <v>464</v>
      </c>
      <c r="C391" s="1" t="s">
        <v>435</v>
      </c>
      <c r="D391" s="1">
        <v>1E-3</v>
      </c>
      <c r="E391" s="9">
        <v>44402</v>
      </c>
      <c r="F391" s="32">
        <v>478</v>
      </c>
      <c r="G391" s="32">
        <v>1070</v>
      </c>
      <c r="H391" s="32">
        <v>465</v>
      </c>
      <c r="I391" s="13">
        <v>1.9E-3</v>
      </c>
    </row>
    <row r="392" spans="1:9" x14ac:dyDescent="0.3">
      <c r="A392" s="14">
        <v>41473</v>
      </c>
      <c r="B392" s="1" t="s">
        <v>465</v>
      </c>
      <c r="C392" s="1" t="s">
        <v>438</v>
      </c>
      <c r="D392" s="1">
        <v>2.5000000000000001E-3</v>
      </c>
      <c r="E392" s="9">
        <v>45498</v>
      </c>
      <c r="F392" s="32">
        <v>605</v>
      </c>
      <c r="G392" s="32">
        <v>1185</v>
      </c>
      <c r="H392" s="32">
        <v>555</v>
      </c>
      <c r="I392" s="13">
        <v>6.0000000000000001E-3</v>
      </c>
    </row>
    <row r="393" spans="1:9" x14ac:dyDescent="0.3">
      <c r="A393" s="14">
        <v>41473</v>
      </c>
      <c r="B393" s="1" t="s">
        <v>447</v>
      </c>
      <c r="C393" s="1" t="s">
        <v>438</v>
      </c>
      <c r="D393" s="1">
        <v>1.7999999999999999E-2</v>
      </c>
      <c r="E393" s="9">
        <v>51342</v>
      </c>
      <c r="F393" s="32">
        <v>225</v>
      </c>
      <c r="G393" s="32">
        <v>565</v>
      </c>
      <c r="H393" s="32">
        <v>225</v>
      </c>
      <c r="I393" s="13">
        <v>1.0699999999999999E-2</v>
      </c>
    </row>
    <row r="394" spans="1:9" x14ac:dyDescent="0.3">
      <c r="A394" s="14">
        <v>41522</v>
      </c>
      <c r="B394" s="1" t="s">
        <v>459</v>
      </c>
      <c r="C394" s="1" t="s">
        <v>430</v>
      </c>
      <c r="D394" s="1">
        <v>3.2500000000000001E-2</v>
      </c>
      <c r="E394" s="9">
        <v>44493</v>
      </c>
      <c r="F394" s="32">
        <v>2537</v>
      </c>
      <c r="G394" s="32">
        <v>5060</v>
      </c>
      <c r="H394" s="32">
        <v>2485</v>
      </c>
      <c r="I394" s="13">
        <v>2.1700000000000001E-2</v>
      </c>
    </row>
    <row r="395" spans="1:9" x14ac:dyDescent="0.3">
      <c r="A395" s="14">
        <v>41522</v>
      </c>
      <c r="B395" s="1" t="s">
        <v>467</v>
      </c>
      <c r="C395" s="1" t="s">
        <v>430</v>
      </c>
      <c r="D395" s="1">
        <v>1.7500000000000002E-2</v>
      </c>
      <c r="E395" s="9">
        <v>45071</v>
      </c>
      <c r="F395" s="32">
        <v>5208</v>
      </c>
      <c r="G395" s="32">
        <v>8157</v>
      </c>
      <c r="H395" s="32">
        <v>4240</v>
      </c>
      <c r="I395" s="13">
        <v>2.5700000000000001E-2</v>
      </c>
    </row>
    <row r="396" spans="1:9" x14ac:dyDescent="0.3">
      <c r="A396" s="14">
        <v>41522</v>
      </c>
      <c r="B396" s="1" t="s">
        <v>466</v>
      </c>
      <c r="C396" s="1" t="s">
        <v>430</v>
      </c>
      <c r="D396" s="1">
        <v>3.2500000000000001E-2</v>
      </c>
      <c r="E396" s="9">
        <v>53107</v>
      </c>
      <c r="F396" s="32">
        <v>2150</v>
      </c>
      <c r="G396" s="32">
        <v>3790</v>
      </c>
      <c r="H396" s="32">
        <v>1660</v>
      </c>
      <c r="I396" s="13">
        <v>3.5999999999999997E-2</v>
      </c>
    </row>
    <row r="397" spans="1:9" x14ac:dyDescent="0.3">
      <c r="A397" s="14">
        <v>41536</v>
      </c>
      <c r="B397" s="1" t="s">
        <v>464</v>
      </c>
      <c r="C397" s="1" t="s">
        <v>435</v>
      </c>
      <c r="D397" s="1">
        <v>1E-3</v>
      </c>
      <c r="E397" s="9">
        <v>44402</v>
      </c>
      <c r="F397" s="32">
        <v>455</v>
      </c>
      <c r="G397" s="32">
        <v>1000</v>
      </c>
      <c r="H397" s="32">
        <v>455</v>
      </c>
      <c r="I397" s="13">
        <v>2.3999999999999998E-3</v>
      </c>
    </row>
    <row r="398" spans="1:9" x14ac:dyDescent="0.3">
      <c r="A398" s="14">
        <v>41536</v>
      </c>
      <c r="B398" s="1" t="s">
        <v>465</v>
      </c>
      <c r="C398" s="1" t="s">
        <v>438</v>
      </c>
      <c r="D398" s="1">
        <v>2.5000000000000001E-3</v>
      </c>
      <c r="E398" s="9">
        <v>45498</v>
      </c>
      <c r="F398" s="32">
        <v>535</v>
      </c>
      <c r="G398" s="32">
        <v>940</v>
      </c>
      <c r="H398" s="32">
        <v>535</v>
      </c>
      <c r="I398" s="13">
        <v>8.0000000000000002E-3</v>
      </c>
    </row>
    <row r="399" spans="1:9" x14ac:dyDescent="0.3">
      <c r="A399" s="14">
        <v>41536</v>
      </c>
      <c r="B399" s="1" t="s">
        <v>458</v>
      </c>
      <c r="C399" s="1" t="s">
        <v>438</v>
      </c>
      <c r="D399" s="1">
        <v>1.8499999999999999E-2</v>
      </c>
      <c r="E399" s="9">
        <v>46593</v>
      </c>
      <c r="F399" s="32">
        <v>494</v>
      </c>
      <c r="G399" s="32">
        <v>834</v>
      </c>
      <c r="H399" s="32">
        <v>494</v>
      </c>
      <c r="I399" s="13">
        <v>9.4999999999999998E-3</v>
      </c>
    </row>
    <row r="400" spans="1:9" x14ac:dyDescent="0.3">
      <c r="A400" s="14">
        <v>41550</v>
      </c>
      <c r="B400" s="1" t="s">
        <v>467</v>
      </c>
      <c r="C400" s="1" t="s">
        <v>430</v>
      </c>
      <c r="D400" s="1">
        <v>1.7500000000000002E-2</v>
      </c>
      <c r="E400" s="9">
        <v>45071</v>
      </c>
      <c r="F400" s="32">
        <v>6014</v>
      </c>
      <c r="G400" s="32">
        <v>9605</v>
      </c>
      <c r="H400" s="32">
        <v>5105</v>
      </c>
      <c r="I400" s="13">
        <v>2.3699999999999999E-2</v>
      </c>
    </row>
    <row r="401" spans="1:9" x14ac:dyDescent="0.3">
      <c r="A401" s="14">
        <v>41550</v>
      </c>
      <c r="B401" s="1" t="s">
        <v>433</v>
      </c>
      <c r="C401" s="1" t="s">
        <v>430</v>
      </c>
      <c r="D401" s="1">
        <v>5.5E-2</v>
      </c>
      <c r="E401" s="9">
        <v>47233</v>
      </c>
      <c r="F401" s="32">
        <v>2904</v>
      </c>
      <c r="G401" s="32">
        <v>4920</v>
      </c>
      <c r="H401" s="32">
        <v>2355</v>
      </c>
      <c r="I401" s="13">
        <v>3.0200000000000001E-2</v>
      </c>
    </row>
    <row r="402" spans="1:9" x14ac:dyDescent="0.3">
      <c r="A402" s="14">
        <v>41564</v>
      </c>
      <c r="B402" s="1" t="s">
        <v>449</v>
      </c>
      <c r="C402" s="1" t="s">
        <v>435</v>
      </c>
      <c r="D402" s="1">
        <v>2.1000000000000001E-2</v>
      </c>
      <c r="E402" s="9">
        <v>45132</v>
      </c>
      <c r="F402" s="32">
        <v>727</v>
      </c>
      <c r="G402" s="32">
        <v>1160</v>
      </c>
      <c r="H402" s="32">
        <v>625</v>
      </c>
      <c r="I402" s="13">
        <v>6.0000000000000001E-3</v>
      </c>
    </row>
    <row r="403" spans="1:9" x14ac:dyDescent="0.3">
      <c r="A403" s="14">
        <v>41564</v>
      </c>
      <c r="B403" s="1" t="s">
        <v>458</v>
      </c>
      <c r="C403" s="1" t="s">
        <v>438</v>
      </c>
      <c r="D403" s="1">
        <v>1.8499999999999999E-2</v>
      </c>
      <c r="E403" s="9">
        <v>46593</v>
      </c>
      <c r="F403" s="32">
        <v>481</v>
      </c>
      <c r="G403" s="32">
        <v>1155</v>
      </c>
      <c r="H403" s="32">
        <v>430</v>
      </c>
      <c r="I403" s="13">
        <v>9.7000000000000003E-3</v>
      </c>
    </row>
    <row r="404" spans="1:9" x14ac:dyDescent="0.3">
      <c r="A404" s="14">
        <v>41564</v>
      </c>
      <c r="B404" s="1" t="s">
        <v>447</v>
      </c>
      <c r="C404" s="1" t="s">
        <v>438</v>
      </c>
      <c r="D404" s="1">
        <v>1.7999999999999999E-2</v>
      </c>
      <c r="E404" s="9">
        <v>51342</v>
      </c>
      <c r="F404" s="32">
        <v>522</v>
      </c>
      <c r="G404" s="32">
        <v>750</v>
      </c>
      <c r="H404" s="32">
        <v>430</v>
      </c>
      <c r="I404" s="13">
        <v>1.26E-2</v>
      </c>
    </row>
    <row r="405" spans="1:9" x14ac:dyDescent="0.3">
      <c r="A405" s="14">
        <v>41585</v>
      </c>
      <c r="B405" s="1" t="s">
        <v>468</v>
      </c>
      <c r="C405" s="1" t="s">
        <v>430</v>
      </c>
      <c r="D405" s="1">
        <v>2.2499999999999999E-2</v>
      </c>
      <c r="E405" s="9">
        <v>45437</v>
      </c>
      <c r="F405" s="32">
        <v>4283</v>
      </c>
      <c r="G405" s="32">
        <v>8460</v>
      </c>
      <c r="H405" s="32">
        <v>4283</v>
      </c>
      <c r="I405" s="13">
        <v>2.41E-2</v>
      </c>
    </row>
    <row r="406" spans="1:9" x14ac:dyDescent="0.3">
      <c r="A406" s="14">
        <v>41585</v>
      </c>
      <c r="B406" s="1" t="s">
        <v>466</v>
      </c>
      <c r="C406" s="1" t="s">
        <v>430</v>
      </c>
      <c r="D406" s="1">
        <v>3.2500000000000001E-2</v>
      </c>
      <c r="E406" s="9">
        <v>53107</v>
      </c>
      <c r="F406" s="32">
        <v>2210</v>
      </c>
      <c r="G406" s="32">
        <v>4180</v>
      </c>
      <c r="H406" s="32">
        <v>2210</v>
      </c>
      <c r="I406" s="13">
        <v>3.4099999999999998E-2</v>
      </c>
    </row>
    <row r="407" spans="1:9" x14ac:dyDescent="0.3">
      <c r="A407" s="14">
        <v>41599</v>
      </c>
      <c r="B407" s="1" t="s">
        <v>465</v>
      </c>
      <c r="C407" s="1" t="s">
        <v>438</v>
      </c>
      <c r="D407" s="1">
        <v>2.5000000000000001E-3</v>
      </c>
      <c r="E407" s="9">
        <v>45498</v>
      </c>
      <c r="F407" s="32">
        <v>388</v>
      </c>
      <c r="G407" s="32">
        <v>1015</v>
      </c>
      <c r="H407" s="32">
        <v>315</v>
      </c>
      <c r="I407" s="13">
        <v>7.9000000000000008E-3</v>
      </c>
    </row>
    <row r="408" spans="1:9" x14ac:dyDescent="0.3">
      <c r="A408" s="14">
        <v>41613</v>
      </c>
      <c r="B408" s="1" t="s">
        <v>459</v>
      </c>
      <c r="C408" s="1" t="s">
        <v>430</v>
      </c>
      <c r="D408" s="1">
        <v>3.2500000000000001E-2</v>
      </c>
      <c r="E408" s="9">
        <v>44494</v>
      </c>
      <c r="F408" s="32">
        <v>1335</v>
      </c>
      <c r="G408" s="32">
        <v>3180</v>
      </c>
      <c r="H408" s="32">
        <v>1335</v>
      </c>
      <c r="I408" s="13">
        <v>1.77E-2</v>
      </c>
    </row>
    <row r="409" spans="1:9" x14ac:dyDescent="0.3">
      <c r="A409" s="14">
        <v>41613</v>
      </c>
      <c r="B409" s="1" t="s">
        <v>462</v>
      </c>
      <c r="C409" s="1" t="s">
        <v>430</v>
      </c>
      <c r="D409" s="1">
        <v>2.75E-2</v>
      </c>
      <c r="E409" s="9">
        <v>46685</v>
      </c>
      <c r="F409" s="32">
        <v>1335</v>
      </c>
      <c r="G409" s="32">
        <v>3426</v>
      </c>
      <c r="H409" s="32">
        <v>1335</v>
      </c>
      <c r="I409" s="13">
        <v>2.81E-2</v>
      </c>
    </row>
    <row r="410" spans="1:9" x14ac:dyDescent="0.3">
      <c r="A410" s="14">
        <v>41648</v>
      </c>
      <c r="B410" s="1" t="s">
        <v>457</v>
      </c>
      <c r="C410" s="1" t="s">
        <v>430</v>
      </c>
      <c r="D410" s="1">
        <v>2.5000000000000001E-2</v>
      </c>
      <c r="E410" s="9">
        <v>44129</v>
      </c>
      <c r="F410" s="32">
        <v>1845</v>
      </c>
      <c r="G410" s="32">
        <v>4421</v>
      </c>
      <c r="H410" s="32">
        <v>1475</v>
      </c>
      <c r="I410" s="13">
        <v>1.67E-2</v>
      </c>
    </row>
    <row r="411" spans="1:9" x14ac:dyDescent="0.3">
      <c r="A411" s="14">
        <v>41648</v>
      </c>
      <c r="B411" s="1" t="s">
        <v>468</v>
      </c>
      <c r="C411" s="1" t="s">
        <v>430</v>
      </c>
      <c r="D411" s="1">
        <v>2.2499999999999999E-2</v>
      </c>
      <c r="E411" s="9">
        <v>45437</v>
      </c>
      <c r="F411" s="32">
        <v>6175</v>
      </c>
      <c r="G411" s="32">
        <v>7771</v>
      </c>
      <c r="H411" s="32">
        <v>5046</v>
      </c>
      <c r="I411" s="13">
        <v>2.5100000000000001E-2</v>
      </c>
    </row>
    <row r="412" spans="1:9" x14ac:dyDescent="0.3">
      <c r="A412" s="14">
        <v>41648</v>
      </c>
      <c r="B412" s="1" t="s">
        <v>454</v>
      </c>
      <c r="C412" s="1" t="s">
        <v>430</v>
      </c>
      <c r="D412" s="1">
        <v>0.04</v>
      </c>
      <c r="E412" s="9">
        <v>58556</v>
      </c>
      <c r="F412" s="32">
        <v>1805</v>
      </c>
      <c r="G412" s="32">
        <v>3565</v>
      </c>
      <c r="H412" s="32">
        <v>1805</v>
      </c>
      <c r="I412" s="13">
        <v>3.5299999999999998E-2</v>
      </c>
    </row>
    <row r="413" spans="1:9" x14ac:dyDescent="0.3">
      <c r="A413" s="14">
        <v>41662</v>
      </c>
      <c r="B413" s="1" t="s">
        <v>469</v>
      </c>
      <c r="C413" s="1" t="s">
        <v>430</v>
      </c>
      <c r="D413" s="1">
        <v>0.01</v>
      </c>
      <c r="E413" s="9">
        <v>43610</v>
      </c>
      <c r="F413" s="32">
        <v>4593</v>
      </c>
      <c r="G413" s="32">
        <v>7330</v>
      </c>
      <c r="H413" s="32">
        <v>3820</v>
      </c>
      <c r="I413" s="13">
        <v>1.24E-2</v>
      </c>
    </row>
    <row r="414" spans="1:9" x14ac:dyDescent="0.3">
      <c r="A414" s="14">
        <v>41662</v>
      </c>
      <c r="B414" s="1" t="s">
        <v>465</v>
      </c>
      <c r="C414" s="1" t="s">
        <v>438</v>
      </c>
      <c r="D414" s="1">
        <v>2.5000000000000001E-3</v>
      </c>
      <c r="E414" s="9">
        <v>45498</v>
      </c>
      <c r="F414" s="32">
        <v>415</v>
      </c>
      <c r="G414" s="32">
        <v>1095</v>
      </c>
      <c r="H414" s="32">
        <v>335</v>
      </c>
      <c r="I414" s="13">
        <v>7.6E-3</v>
      </c>
    </row>
    <row r="415" spans="1:9" x14ac:dyDescent="0.3">
      <c r="A415" s="14">
        <v>41676</v>
      </c>
      <c r="B415" s="1" t="s">
        <v>468</v>
      </c>
      <c r="C415" s="1" t="s">
        <v>430</v>
      </c>
      <c r="D415" s="1">
        <v>2.2499999999999999E-2</v>
      </c>
      <c r="E415" s="9">
        <v>45437</v>
      </c>
      <c r="F415" s="32">
        <v>4725</v>
      </c>
      <c r="G415" s="32">
        <v>8680</v>
      </c>
      <c r="H415" s="32">
        <v>4055</v>
      </c>
      <c r="I415" s="13">
        <v>2.2499999999999999E-2</v>
      </c>
    </row>
    <row r="416" spans="1:9" x14ac:dyDescent="0.3">
      <c r="A416" s="14">
        <v>41676</v>
      </c>
      <c r="B416" s="1" t="s">
        <v>462</v>
      </c>
      <c r="C416" s="1" t="s">
        <v>430</v>
      </c>
      <c r="D416" s="1">
        <v>2.75E-2</v>
      </c>
      <c r="E416" s="9">
        <v>46685</v>
      </c>
      <c r="F416" s="32">
        <v>3587</v>
      </c>
      <c r="G416" s="32">
        <v>6216</v>
      </c>
      <c r="H416" s="32">
        <v>2891</v>
      </c>
      <c r="I416" s="13">
        <v>2.6599999999999999E-2</v>
      </c>
    </row>
    <row r="417" spans="1:9" x14ac:dyDescent="0.3">
      <c r="A417" s="14">
        <v>41676</v>
      </c>
      <c r="B417" s="1" t="s">
        <v>436</v>
      </c>
      <c r="C417" s="1" t="s">
        <v>430</v>
      </c>
      <c r="D417" s="1">
        <v>5.7500000000000002E-2</v>
      </c>
      <c r="E417" s="9">
        <v>48512</v>
      </c>
      <c r="F417" s="32">
        <v>1249</v>
      </c>
      <c r="G417" s="32">
        <v>3255</v>
      </c>
      <c r="H417" s="32">
        <v>1040</v>
      </c>
      <c r="I417" s="13">
        <v>2.8799999999999999E-2</v>
      </c>
    </row>
    <row r="418" spans="1:9" x14ac:dyDescent="0.3">
      <c r="A418" s="14">
        <v>41690</v>
      </c>
      <c r="B418" s="1" t="s">
        <v>469</v>
      </c>
      <c r="C418" s="1" t="s">
        <v>430</v>
      </c>
      <c r="D418" s="1">
        <v>0.01</v>
      </c>
      <c r="E418" s="9">
        <v>43610</v>
      </c>
      <c r="F418" s="32">
        <v>4010</v>
      </c>
      <c r="G418" s="32">
        <v>7970</v>
      </c>
      <c r="H418" s="32">
        <v>4010</v>
      </c>
      <c r="I418" s="13">
        <v>1.06E-2</v>
      </c>
    </row>
    <row r="419" spans="1:9" x14ac:dyDescent="0.3">
      <c r="A419" s="14">
        <v>41690</v>
      </c>
      <c r="B419" s="1" t="s">
        <v>465</v>
      </c>
      <c r="C419" s="1" t="s">
        <v>438</v>
      </c>
      <c r="D419" s="1">
        <v>2.5000000000000001E-3</v>
      </c>
      <c r="E419" s="9">
        <v>45498</v>
      </c>
      <c r="F419" s="32">
        <v>482</v>
      </c>
      <c r="G419" s="32">
        <v>1475</v>
      </c>
      <c r="H419" s="32">
        <v>410</v>
      </c>
      <c r="I419" s="13">
        <v>7.1999999999999998E-3</v>
      </c>
    </row>
    <row r="420" spans="1:9" x14ac:dyDescent="0.3">
      <c r="A420" s="14">
        <v>41690</v>
      </c>
      <c r="B420" s="1" t="s">
        <v>434</v>
      </c>
      <c r="C420" s="1" t="s">
        <v>435</v>
      </c>
      <c r="D420" s="1">
        <v>3.4000000000000002E-2</v>
      </c>
      <c r="E420" s="9">
        <v>47324</v>
      </c>
      <c r="F420" s="32">
        <v>324</v>
      </c>
      <c r="G420" s="32">
        <v>795</v>
      </c>
      <c r="H420" s="32">
        <v>300</v>
      </c>
      <c r="I420" s="13">
        <v>8.8999999999999999E-3</v>
      </c>
    </row>
    <row r="421" spans="1:9" x14ac:dyDescent="0.3">
      <c r="A421" s="14">
        <v>41704</v>
      </c>
      <c r="B421" s="1" t="s">
        <v>463</v>
      </c>
      <c r="C421" s="1" t="s">
        <v>430</v>
      </c>
      <c r="D421" s="1">
        <v>2.2499999999999999E-2</v>
      </c>
      <c r="E421" s="9">
        <v>44859</v>
      </c>
      <c r="F421" s="32">
        <v>1280</v>
      </c>
      <c r="G421" s="32">
        <v>4625</v>
      </c>
      <c r="H421" s="32">
        <v>1280</v>
      </c>
      <c r="I421" s="13">
        <v>1.8599999999999998E-2</v>
      </c>
    </row>
    <row r="422" spans="1:9" x14ac:dyDescent="0.3">
      <c r="A422" s="14">
        <v>41704</v>
      </c>
      <c r="B422" s="1" t="s">
        <v>468</v>
      </c>
      <c r="C422" s="1" t="s">
        <v>430</v>
      </c>
      <c r="D422" s="1">
        <v>2.2499999999999999E-2</v>
      </c>
      <c r="E422" s="9">
        <v>45437</v>
      </c>
      <c r="F422" s="32">
        <v>3254</v>
      </c>
      <c r="G422" s="32">
        <v>6430</v>
      </c>
      <c r="H422" s="32">
        <v>3080</v>
      </c>
      <c r="I422" s="13">
        <v>2.1999999999999999E-2</v>
      </c>
    </row>
    <row r="423" spans="1:9" x14ac:dyDescent="0.3">
      <c r="A423" s="14">
        <v>41704</v>
      </c>
      <c r="B423" s="1" t="s">
        <v>462</v>
      </c>
      <c r="C423" s="1" t="s">
        <v>430</v>
      </c>
      <c r="D423" s="1">
        <v>2.75E-2</v>
      </c>
      <c r="E423" s="9">
        <v>46685</v>
      </c>
      <c r="F423" s="32">
        <v>4729</v>
      </c>
      <c r="G423" s="32">
        <v>7815</v>
      </c>
      <c r="H423" s="32">
        <v>3630</v>
      </c>
      <c r="I423" s="13">
        <v>2.6200000000000001E-2</v>
      </c>
    </row>
    <row r="424" spans="1:9" x14ac:dyDescent="0.3">
      <c r="A424" s="14">
        <v>41718</v>
      </c>
      <c r="B424" s="1" t="s">
        <v>469</v>
      </c>
      <c r="C424" s="1" t="s">
        <v>430</v>
      </c>
      <c r="D424" s="1">
        <v>0.01</v>
      </c>
      <c r="E424" s="9">
        <v>43610</v>
      </c>
      <c r="F424" s="32">
        <v>4827</v>
      </c>
      <c r="G424" s="32">
        <v>7160</v>
      </c>
      <c r="H424" s="32">
        <v>3705</v>
      </c>
      <c r="I424" s="13">
        <v>1.06E-2</v>
      </c>
    </row>
    <row r="425" spans="1:9" x14ac:dyDescent="0.3">
      <c r="A425" s="14">
        <v>41718</v>
      </c>
      <c r="B425" s="1" t="s">
        <v>464</v>
      </c>
      <c r="C425" s="1" t="s">
        <v>435</v>
      </c>
      <c r="D425" s="1">
        <v>1E-3</v>
      </c>
      <c r="E425" s="9">
        <v>44402</v>
      </c>
      <c r="F425" s="32">
        <v>322</v>
      </c>
      <c r="G425" s="32">
        <v>1130</v>
      </c>
      <c r="H425" s="32">
        <v>260</v>
      </c>
      <c r="I425" s="13">
        <v>2.3999999999999998E-3</v>
      </c>
    </row>
    <row r="426" spans="1:9" x14ac:dyDescent="0.3">
      <c r="A426" s="14">
        <v>41718</v>
      </c>
      <c r="B426" s="1" t="s">
        <v>465</v>
      </c>
      <c r="C426" s="1" t="s">
        <v>438</v>
      </c>
      <c r="D426" s="1">
        <v>2.5000000000000001E-3</v>
      </c>
      <c r="E426" s="9">
        <v>45437</v>
      </c>
      <c r="F426" s="32">
        <v>600</v>
      </c>
      <c r="G426" s="32">
        <v>1295</v>
      </c>
      <c r="H426" s="32">
        <v>470</v>
      </c>
      <c r="I426" s="13">
        <v>6.3E-3</v>
      </c>
    </row>
    <row r="427" spans="1:9" x14ac:dyDescent="0.3">
      <c r="A427" s="14">
        <v>41732</v>
      </c>
      <c r="B427" s="1" t="s">
        <v>443</v>
      </c>
      <c r="C427" s="1" t="s">
        <v>430</v>
      </c>
      <c r="D427" s="1">
        <v>3.7499999999999999E-2</v>
      </c>
      <c r="E427" s="9">
        <v>44311</v>
      </c>
      <c r="F427" s="32">
        <v>1549</v>
      </c>
      <c r="G427" s="32">
        <v>4615</v>
      </c>
      <c r="H427" s="32">
        <v>1549</v>
      </c>
      <c r="I427" s="13">
        <v>1.46E-2</v>
      </c>
    </row>
    <row r="428" spans="1:9" x14ac:dyDescent="0.3">
      <c r="A428" s="14">
        <v>41732</v>
      </c>
      <c r="B428" s="1" t="s">
        <v>468</v>
      </c>
      <c r="C428" s="1" t="s">
        <v>430</v>
      </c>
      <c r="D428" s="1">
        <v>2.2499999999999999E-2</v>
      </c>
      <c r="E428" s="9">
        <v>45437</v>
      </c>
      <c r="F428" s="32">
        <v>5069</v>
      </c>
      <c r="G428" s="32">
        <v>8053</v>
      </c>
      <c r="H428" s="32">
        <v>4103</v>
      </c>
      <c r="I428" s="13">
        <v>2.1499999999999998E-2</v>
      </c>
    </row>
    <row r="429" spans="1:9" x14ac:dyDescent="0.3">
      <c r="A429" s="14">
        <v>41732</v>
      </c>
      <c r="B429" s="1" t="s">
        <v>466</v>
      </c>
      <c r="C429" s="1" t="s">
        <v>430</v>
      </c>
      <c r="D429" s="1">
        <v>3.2500000000000001E-2</v>
      </c>
      <c r="E429" s="9">
        <v>53107</v>
      </c>
      <c r="F429" s="32">
        <v>2384</v>
      </c>
      <c r="G429" s="32">
        <v>4460</v>
      </c>
      <c r="H429" s="32">
        <v>1843</v>
      </c>
      <c r="I429" s="13">
        <v>3.1899999999999998E-2</v>
      </c>
    </row>
    <row r="430" spans="1:9" x14ac:dyDescent="0.3">
      <c r="A430" s="14">
        <v>41746</v>
      </c>
      <c r="B430" s="1" t="s">
        <v>469</v>
      </c>
      <c r="C430" s="1" t="s">
        <v>430</v>
      </c>
      <c r="D430" s="1">
        <v>0.01</v>
      </c>
      <c r="E430" s="9">
        <v>43610</v>
      </c>
      <c r="F430" s="32">
        <v>3570</v>
      </c>
      <c r="G430" s="32">
        <v>7595</v>
      </c>
      <c r="H430" s="32">
        <v>3570</v>
      </c>
      <c r="I430" s="13">
        <v>8.6E-3</v>
      </c>
    </row>
    <row r="431" spans="1:9" x14ac:dyDescent="0.3">
      <c r="A431" s="14">
        <v>41746</v>
      </c>
      <c r="B431" s="1" t="s">
        <v>449</v>
      </c>
      <c r="C431" s="1" t="s">
        <v>435</v>
      </c>
      <c r="D431" s="1">
        <v>2.1000000000000001E-2</v>
      </c>
      <c r="E431" s="9">
        <v>45132</v>
      </c>
      <c r="F431" s="32">
        <v>435</v>
      </c>
      <c r="G431" s="32">
        <v>970</v>
      </c>
      <c r="H431" s="32">
        <v>435</v>
      </c>
      <c r="I431" s="13">
        <v>2.8E-3</v>
      </c>
    </row>
    <row r="432" spans="1:9" x14ac:dyDescent="0.3">
      <c r="A432" s="14">
        <v>41746</v>
      </c>
      <c r="B432" s="1" t="s">
        <v>465</v>
      </c>
      <c r="C432" s="1" t="s">
        <v>438</v>
      </c>
      <c r="D432" s="1">
        <v>2.5000000000000001E-3</v>
      </c>
      <c r="E432" s="9">
        <v>45498</v>
      </c>
      <c r="F432" s="32">
        <v>505</v>
      </c>
      <c r="G432" s="32">
        <v>1050</v>
      </c>
      <c r="H432" s="32">
        <v>505</v>
      </c>
      <c r="I432" s="13">
        <v>4.1000000000000003E-3</v>
      </c>
    </row>
    <row r="433" spans="1:9" x14ac:dyDescent="0.3">
      <c r="A433" s="14">
        <v>41759</v>
      </c>
      <c r="B433" s="1" t="s">
        <v>468</v>
      </c>
      <c r="C433" s="1" t="s">
        <v>430</v>
      </c>
      <c r="D433" s="1">
        <v>2.2499999999999999E-2</v>
      </c>
      <c r="E433" s="9">
        <v>45437</v>
      </c>
      <c r="F433" s="32">
        <v>4622</v>
      </c>
      <c r="G433" s="32">
        <v>8396</v>
      </c>
      <c r="H433" s="32">
        <v>3853</v>
      </c>
      <c r="I433" s="13">
        <v>0.02</v>
      </c>
    </row>
    <row r="434" spans="1:9" x14ac:dyDescent="0.3">
      <c r="A434" s="14">
        <v>41759</v>
      </c>
      <c r="B434" s="1" t="s">
        <v>470</v>
      </c>
      <c r="C434" s="1" t="s">
        <v>430</v>
      </c>
      <c r="D434" s="1">
        <v>2.5000000000000001E-2</v>
      </c>
      <c r="E434" s="9">
        <v>47628</v>
      </c>
      <c r="F434" s="32">
        <v>4965</v>
      </c>
      <c r="G434" s="32">
        <v>9130</v>
      </c>
      <c r="H434" s="32">
        <v>4130</v>
      </c>
      <c r="I434" s="13">
        <v>2.64E-2</v>
      </c>
    </row>
    <row r="435" spans="1:9" x14ac:dyDescent="0.3">
      <c r="A435" s="14">
        <v>41774</v>
      </c>
      <c r="B435" s="1" t="s">
        <v>469</v>
      </c>
      <c r="C435" s="1" t="s">
        <v>430</v>
      </c>
      <c r="D435" s="1">
        <v>0.01</v>
      </c>
      <c r="E435" s="9">
        <v>43610</v>
      </c>
      <c r="F435" s="32">
        <v>4545</v>
      </c>
      <c r="G435" s="32">
        <v>8905</v>
      </c>
      <c r="H435" s="32">
        <v>4545</v>
      </c>
      <c r="I435" s="13">
        <v>6.7999999999999996E-3</v>
      </c>
    </row>
    <row r="436" spans="1:9" x14ac:dyDescent="0.3">
      <c r="A436" s="14">
        <v>41774</v>
      </c>
      <c r="B436" s="1" t="s">
        <v>452</v>
      </c>
      <c r="C436" s="1" t="s">
        <v>435</v>
      </c>
      <c r="D436" s="1">
        <v>1.3000000000000001E-2</v>
      </c>
      <c r="E436" s="9">
        <v>43671</v>
      </c>
      <c r="F436" s="32">
        <v>436</v>
      </c>
      <c r="G436" s="32">
        <v>1540</v>
      </c>
      <c r="H436" s="32">
        <v>405</v>
      </c>
      <c r="I436" s="13">
        <v>-4.5999999999999999E-3</v>
      </c>
    </row>
    <row r="437" spans="1:9" x14ac:dyDescent="0.3">
      <c r="A437" s="14">
        <v>41774</v>
      </c>
      <c r="B437" s="1" t="s">
        <v>465</v>
      </c>
      <c r="C437" s="1" t="s">
        <v>438</v>
      </c>
      <c r="D437" s="1">
        <v>2.5000000000000001E-3</v>
      </c>
      <c r="E437" s="9">
        <v>45498</v>
      </c>
      <c r="F437" s="32">
        <v>462</v>
      </c>
      <c r="G437" s="32">
        <v>1462</v>
      </c>
      <c r="H437" s="32">
        <v>372</v>
      </c>
      <c r="I437" s="13">
        <v>3.0000000000000001E-3</v>
      </c>
    </row>
    <row r="438" spans="1:9" x14ac:dyDescent="0.3">
      <c r="A438" s="14">
        <v>41795</v>
      </c>
      <c r="B438" s="1" t="s">
        <v>460</v>
      </c>
      <c r="C438" s="1" t="s">
        <v>430</v>
      </c>
      <c r="D438" s="1">
        <v>0.03</v>
      </c>
      <c r="E438" s="9">
        <v>44676</v>
      </c>
      <c r="F438" s="32">
        <v>968</v>
      </c>
      <c r="G438" s="32">
        <v>4150</v>
      </c>
      <c r="H438" s="32">
        <v>968</v>
      </c>
      <c r="I438" s="13">
        <v>1.38E-2</v>
      </c>
    </row>
    <row r="439" spans="1:9" x14ac:dyDescent="0.3">
      <c r="A439" s="14">
        <v>41795</v>
      </c>
      <c r="B439" s="1" t="s">
        <v>471</v>
      </c>
      <c r="C439" s="1" t="s">
        <v>430</v>
      </c>
      <c r="D439" s="1">
        <v>1.7500000000000002E-2</v>
      </c>
      <c r="E439" s="9">
        <v>45621</v>
      </c>
      <c r="F439" s="32">
        <v>6447</v>
      </c>
      <c r="G439" s="32">
        <v>9330</v>
      </c>
      <c r="H439" s="32">
        <v>5390</v>
      </c>
      <c r="I439" s="13">
        <v>1.9599999999999999E-2</v>
      </c>
    </row>
    <row r="440" spans="1:9" x14ac:dyDescent="0.3">
      <c r="A440" s="14">
        <v>41795</v>
      </c>
      <c r="B440" s="1" t="s">
        <v>470</v>
      </c>
      <c r="C440" s="1" t="s">
        <v>430</v>
      </c>
      <c r="D440" s="1">
        <v>2.5000000000000001E-2</v>
      </c>
      <c r="E440" s="9">
        <v>47628</v>
      </c>
      <c r="F440" s="32">
        <v>2792</v>
      </c>
      <c r="G440" s="32">
        <v>6835</v>
      </c>
      <c r="H440" s="32">
        <v>2140</v>
      </c>
      <c r="I440" s="13">
        <v>2.5399999999999999E-2</v>
      </c>
    </row>
    <row r="441" spans="1:9" x14ac:dyDescent="0.3">
      <c r="A441" s="14">
        <v>41928</v>
      </c>
      <c r="B441" s="1" t="s">
        <v>472</v>
      </c>
      <c r="C441" s="1" t="s">
        <v>438</v>
      </c>
      <c r="D441" s="1">
        <v>7.000000000000001E-3</v>
      </c>
      <c r="E441" s="9">
        <v>47689</v>
      </c>
      <c r="F441" s="32">
        <v>3500</v>
      </c>
      <c r="G441" s="32"/>
      <c r="H441" s="32"/>
      <c r="I441" s="13">
        <v>7.6E-3</v>
      </c>
    </row>
    <row r="442" spans="1:9" x14ac:dyDescent="0.3">
      <c r="A442" s="14">
        <v>41809</v>
      </c>
      <c r="B442" s="1" t="s">
        <v>473</v>
      </c>
      <c r="C442" s="1" t="s">
        <v>430</v>
      </c>
      <c r="D442" s="1">
        <v>5.0000000000000001E-3</v>
      </c>
      <c r="E442" s="9">
        <v>43794</v>
      </c>
      <c r="F442" s="32">
        <v>4396</v>
      </c>
      <c r="G442" s="32">
        <v>8400</v>
      </c>
      <c r="H442" s="32">
        <v>4195</v>
      </c>
      <c r="I442" s="13">
        <v>6.8999999999999999E-3</v>
      </c>
    </row>
    <row r="443" spans="1:9" x14ac:dyDescent="0.3">
      <c r="A443" s="14">
        <v>41823</v>
      </c>
      <c r="B443" s="1" t="s">
        <v>471</v>
      </c>
      <c r="C443" s="1" t="s">
        <v>430</v>
      </c>
      <c r="D443" s="1">
        <v>1.7500000000000002E-2</v>
      </c>
      <c r="E443" s="9">
        <v>45560</v>
      </c>
      <c r="F443" s="32">
        <v>3567</v>
      </c>
      <c r="G443" s="32">
        <v>9305</v>
      </c>
      <c r="H443" s="32">
        <v>3398</v>
      </c>
      <c r="I443" s="13">
        <v>1.77E-2</v>
      </c>
    </row>
    <row r="444" spans="1:9" x14ac:dyDescent="0.3">
      <c r="A444" s="14">
        <v>41823</v>
      </c>
      <c r="B444" s="1" t="s">
        <v>462</v>
      </c>
      <c r="C444" s="1" t="s">
        <v>430</v>
      </c>
      <c r="D444" s="1">
        <v>2.75E-2</v>
      </c>
      <c r="E444" s="9">
        <v>46685</v>
      </c>
      <c r="F444" s="32">
        <v>3378</v>
      </c>
      <c r="G444" s="32">
        <v>7481</v>
      </c>
      <c r="H444" s="32">
        <v>2599</v>
      </c>
      <c r="I444" s="13">
        <v>2.1299999999999999E-2</v>
      </c>
    </row>
    <row r="445" spans="1:9" x14ac:dyDescent="0.3">
      <c r="A445" s="14">
        <v>41823</v>
      </c>
      <c r="B445" s="1" t="s">
        <v>470</v>
      </c>
      <c r="C445" s="1" t="s">
        <v>430</v>
      </c>
      <c r="D445" s="1">
        <v>2.5000000000000001E-2</v>
      </c>
      <c r="E445" s="9">
        <v>47628</v>
      </c>
      <c r="F445" s="32">
        <v>3258</v>
      </c>
      <c r="G445" s="32">
        <v>6554</v>
      </c>
      <c r="H445" s="32">
        <v>2499</v>
      </c>
      <c r="I445" s="13">
        <v>2.3800000000000002E-2</v>
      </c>
    </row>
    <row r="446" spans="1:9" x14ac:dyDescent="0.3">
      <c r="A446" s="14">
        <v>41837</v>
      </c>
      <c r="B446" s="1" t="s">
        <v>473</v>
      </c>
      <c r="C446" s="1" t="s">
        <v>430</v>
      </c>
      <c r="D446" s="1">
        <v>5.0000000000000001E-3</v>
      </c>
      <c r="E446" s="9">
        <v>43794</v>
      </c>
      <c r="F446" s="32">
        <v>3940</v>
      </c>
      <c r="G446" s="32">
        <v>6640</v>
      </c>
      <c r="H446" s="32">
        <v>3940</v>
      </c>
      <c r="I446" s="13">
        <v>5.4999999999999997E-3</v>
      </c>
    </row>
    <row r="447" spans="1:9" x14ac:dyDescent="0.3">
      <c r="A447" s="14">
        <v>41837</v>
      </c>
      <c r="B447" s="1" t="s">
        <v>464</v>
      </c>
      <c r="C447" s="1" t="s">
        <v>435</v>
      </c>
      <c r="D447" s="1">
        <v>1E-3</v>
      </c>
      <c r="E447" s="9">
        <v>44402</v>
      </c>
      <c r="F447" s="32">
        <v>350</v>
      </c>
      <c r="G447" s="32">
        <v>1230</v>
      </c>
      <c r="H447" s="32">
        <v>350</v>
      </c>
      <c r="I447" s="13">
        <v>-3.8E-3</v>
      </c>
    </row>
    <row r="448" spans="1:9" x14ac:dyDescent="0.3">
      <c r="A448" s="14">
        <v>41837</v>
      </c>
      <c r="B448" s="1" t="s">
        <v>465</v>
      </c>
      <c r="C448" s="1" t="s">
        <v>438</v>
      </c>
      <c r="D448" s="1">
        <v>2.5000000000000001E-3</v>
      </c>
      <c r="E448" s="9">
        <v>45498</v>
      </c>
      <c r="F448" s="32">
        <v>546</v>
      </c>
      <c r="G448" s="32">
        <v>1970</v>
      </c>
      <c r="H448" s="32">
        <v>455</v>
      </c>
      <c r="I448" s="13">
        <v>0</v>
      </c>
    </row>
    <row r="449" spans="1:9" x14ac:dyDescent="0.3">
      <c r="A449" s="14">
        <v>41886</v>
      </c>
      <c r="B449" s="1" t="s">
        <v>471</v>
      </c>
      <c r="C449" s="1" t="s">
        <v>430</v>
      </c>
      <c r="D449" s="1">
        <v>1.7500000000000002E-2</v>
      </c>
      <c r="E449" s="9">
        <v>45621</v>
      </c>
      <c r="F449" s="32">
        <v>5440</v>
      </c>
      <c r="G449" s="32">
        <v>12195</v>
      </c>
      <c r="H449" s="32">
        <v>4297</v>
      </c>
      <c r="I449" s="13">
        <v>1.32E-2</v>
      </c>
    </row>
    <row r="450" spans="1:9" x14ac:dyDescent="0.3">
      <c r="A450" s="14">
        <v>41886</v>
      </c>
      <c r="B450" s="1" t="s">
        <v>470</v>
      </c>
      <c r="C450" s="1" t="s">
        <v>430</v>
      </c>
      <c r="D450" s="1">
        <v>2.5000000000000001E-2</v>
      </c>
      <c r="E450" s="9">
        <v>47628</v>
      </c>
      <c r="F450" s="32">
        <v>4195</v>
      </c>
      <c r="G450" s="32">
        <v>8135</v>
      </c>
      <c r="H450" s="32">
        <v>3549</v>
      </c>
      <c r="I450" s="13">
        <v>1.9199999999999998E-2</v>
      </c>
    </row>
    <row r="451" spans="1:9" x14ac:dyDescent="0.3">
      <c r="A451" s="14">
        <v>41886</v>
      </c>
      <c r="B451" s="1" t="s">
        <v>466</v>
      </c>
      <c r="C451" s="1" t="s">
        <v>430</v>
      </c>
      <c r="D451" s="1">
        <v>3.2500000000000001E-2</v>
      </c>
      <c r="E451" s="9">
        <v>53107</v>
      </c>
      <c r="F451" s="32">
        <v>1150</v>
      </c>
      <c r="G451" s="32">
        <v>2900</v>
      </c>
      <c r="H451" s="32">
        <v>1150</v>
      </c>
      <c r="I451" s="13">
        <v>2.3699999999999999E-2</v>
      </c>
    </row>
    <row r="452" spans="1:9" x14ac:dyDescent="0.3">
      <c r="A452" s="14">
        <v>41900</v>
      </c>
      <c r="B452" s="1" t="s">
        <v>469</v>
      </c>
      <c r="C452" s="1" t="s">
        <v>430</v>
      </c>
      <c r="D452" s="1">
        <v>0.01</v>
      </c>
      <c r="E452" s="9">
        <v>43610</v>
      </c>
      <c r="F452" s="32">
        <v>1550</v>
      </c>
      <c r="G452" s="32">
        <v>3915</v>
      </c>
      <c r="H452" s="32">
        <v>1265</v>
      </c>
      <c r="I452" s="13">
        <v>3.0000000000000001E-3</v>
      </c>
    </row>
    <row r="453" spans="1:9" x14ac:dyDescent="0.3">
      <c r="A453" s="14">
        <v>41900</v>
      </c>
      <c r="B453" s="1" t="s">
        <v>473</v>
      </c>
      <c r="C453" s="1" t="s">
        <v>430</v>
      </c>
      <c r="D453" s="1">
        <v>5.0000000000000001E-3</v>
      </c>
      <c r="E453" s="9">
        <v>43794</v>
      </c>
      <c r="F453" s="32">
        <v>5045</v>
      </c>
      <c r="G453" s="32">
        <v>6425</v>
      </c>
      <c r="H453" s="32">
        <v>4030</v>
      </c>
      <c r="I453" s="13">
        <v>3.8999999999999998E-3</v>
      </c>
    </row>
    <row r="454" spans="1:9" x14ac:dyDescent="0.3">
      <c r="A454" s="14">
        <v>41900</v>
      </c>
      <c r="B454" s="1" t="s">
        <v>464</v>
      </c>
      <c r="C454" s="1" t="s">
        <v>435</v>
      </c>
      <c r="D454" s="1">
        <v>1E-3</v>
      </c>
      <c r="E454" s="9">
        <v>44402</v>
      </c>
      <c r="F454" s="32">
        <v>785</v>
      </c>
      <c r="G454" s="32">
        <v>1720</v>
      </c>
      <c r="H454" s="32">
        <v>660</v>
      </c>
      <c r="I454" s="13">
        <v>-4.4999999999999997E-3</v>
      </c>
    </row>
    <row r="455" spans="1:9" x14ac:dyDescent="0.3">
      <c r="A455" s="14">
        <v>41900</v>
      </c>
      <c r="B455" s="1" t="s">
        <v>465</v>
      </c>
      <c r="C455" s="1" t="s">
        <v>438</v>
      </c>
      <c r="D455" s="1">
        <v>2.5000000000000001E-3</v>
      </c>
      <c r="E455" s="9">
        <v>45499</v>
      </c>
      <c r="F455" s="32">
        <v>490</v>
      </c>
      <c r="G455" s="32">
        <v>1155</v>
      </c>
      <c r="H455" s="32">
        <v>395</v>
      </c>
      <c r="I455" s="13">
        <v>-4.0000000000000002E-4</v>
      </c>
    </row>
    <row r="456" spans="1:9" x14ac:dyDescent="0.3">
      <c r="A456" s="14">
        <v>41914</v>
      </c>
      <c r="B456" s="1" t="s">
        <v>467</v>
      </c>
      <c r="C456" s="1" t="s">
        <v>430</v>
      </c>
      <c r="D456" s="1">
        <v>1.7500000000000002E-2</v>
      </c>
      <c r="E456" s="9">
        <v>45071</v>
      </c>
      <c r="F456" s="32">
        <v>1611</v>
      </c>
      <c r="G456" s="32">
        <v>4226</v>
      </c>
      <c r="H456" s="32">
        <v>1611</v>
      </c>
      <c r="I456" s="13">
        <v>9.4000000000000004E-3</v>
      </c>
    </row>
    <row r="457" spans="1:9" x14ac:dyDescent="0.3">
      <c r="A457" s="14">
        <v>41914</v>
      </c>
      <c r="B457" s="1" t="s">
        <v>471</v>
      </c>
      <c r="C457" s="1" t="s">
        <v>430</v>
      </c>
      <c r="D457" s="1">
        <v>1.7500000000000002E-2</v>
      </c>
      <c r="E457" s="9">
        <v>45621</v>
      </c>
      <c r="F457" s="32">
        <v>3548</v>
      </c>
      <c r="G457" s="32">
        <v>7062</v>
      </c>
      <c r="H457" s="32">
        <v>3548</v>
      </c>
      <c r="I457" s="13">
        <v>1.23E-2</v>
      </c>
    </row>
    <row r="458" spans="1:9" x14ac:dyDescent="0.3">
      <c r="A458" s="14">
        <v>41914</v>
      </c>
      <c r="B458" s="1" t="s">
        <v>462</v>
      </c>
      <c r="C458" s="1" t="s">
        <v>430</v>
      </c>
      <c r="D458" s="1">
        <v>2.75E-2</v>
      </c>
      <c r="E458" s="9">
        <v>46685</v>
      </c>
      <c r="F458" s="32">
        <v>2964</v>
      </c>
      <c r="G458" s="32">
        <v>7376</v>
      </c>
      <c r="H458" s="32">
        <v>2840</v>
      </c>
      <c r="I458" s="13">
        <v>1.61E-2</v>
      </c>
    </row>
    <row r="459" spans="1:9" x14ac:dyDescent="0.3">
      <c r="A459" s="14">
        <v>41928</v>
      </c>
      <c r="B459" s="1" t="s">
        <v>473</v>
      </c>
      <c r="C459" s="1" t="s">
        <v>430</v>
      </c>
      <c r="D459" s="1">
        <v>5.0000000000000001E-3</v>
      </c>
      <c r="E459" s="9">
        <v>43794</v>
      </c>
      <c r="F459" s="32">
        <v>2885</v>
      </c>
      <c r="G459" s="32">
        <v>5430</v>
      </c>
      <c r="H459" s="32">
        <v>2885</v>
      </c>
      <c r="I459" s="13">
        <v>3.3999999999999998E-3</v>
      </c>
    </row>
    <row r="460" spans="1:9" x14ac:dyDescent="0.3">
      <c r="A460" s="14">
        <v>41928</v>
      </c>
      <c r="B460" s="1" t="s">
        <v>449</v>
      </c>
      <c r="C460" s="1" t="s">
        <v>435</v>
      </c>
      <c r="D460" s="1">
        <v>2.1000000000000001E-2</v>
      </c>
      <c r="E460" s="9">
        <v>45132</v>
      </c>
      <c r="F460" s="32">
        <v>510</v>
      </c>
      <c r="G460" s="32">
        <v>1015</v>
      </c>
      <c r="H460" s="32">
        <v>485</v>
      </c>
      <c r="I460" s="13">
        <v>-5.9999999999999995E-4</v>
      </c>
    </row>
    <row r="461" spans="1:9" x14ac:dyDescent="0.3">
      <c r="A461" s="14">
        <v>41928</v>
      </c>
      <c r="B461" s="1" t="s">
        <v>458</v>
      </c>
      <c r="C461" s="1" t="s">
        <v>438</v>
      </c>
      <c r="D461" s="1">
        <v>1.8499999999999999E-2</v>
      </c>
      <c r="E461" s="9">
        <v>46593</v>
      </c>
      <c r="F461" s="32">
        <v>293</v>
      </c>
      <c r="G461" s="32">
        <v>742</v>
      </c>
      <c r="H461" s="32">
        <v>292</v>
      </c>
      <c r="I461" s="13">
        <v>2.5999999999999999E-3</v>
      </c>
    </row>
    <row r="462" spans="1:9" x14ac:dyDescent="0.3">
      <c r="A462" s="14">
        <v>41928</v>
      </c>
      <c r="B462" s="1" t="s">
        <v>472</v>
      </c>
      <c r="C462" s="1" t="s">
        <v>438</v>
      </c>
      <c r="D462" s="1">
        <v>7.000000000000001E-3</v>
      </c>
      <c r="E462" s="9">
        <v>47689</v>
      </c>
      <c r="F462" s="32">
        <v>429</v>
      </c>
      <c r="G462" s="32">
        <v>807</v>
      </c>
      <c r="H462" s="32">
        <v>377</v>
      </c>
      <c r="I462" s="13">
        <v>5.1000000000000004E-3</v>
      </c>
    </row>
    <row r="463" spans="1:9" x14ac:dyDescent="0.3">
      <c r="A463" s="14">
        <v>41949</v>
      </c>
      <c r="B463" s="1" t="s">
        <v>471</v>
      </c>
      <c r="C463" s="1" t="s">
        <v>430</v>
      </c>
      <c r="D463" s="1">
        <v>1.7500000000000002E-2</v>
      </c>
      <c r="E463" s="9">
        <v>45621</v>
      </c>
      <c r="F463" s="32">
        <v>5519</v>
      </c>
      <c r="G463" s="32">
        <v>7366</v>
      </c>
      <c r="H463" s="32">
        <v>5315</v>
      </c>
      <c r="I463" s="13">
        <v>1.18E-2</v>
      </c>
    </row>
    <row r="464" spans="1:9" x14ac:dyDescent="0.3">
      <c r="A464" s="14">
        <v>41949</v>
      </c>
      <c r="B464" s="1" t="s">
        <v>470</v>
      </c>
      <c r="C464" s="1" t="s">
        <v>430</v>
      </c>
      <c r="D464" s="1">
        <v>2.5000000000000001E-2</v>
      </c>
      <c r="E464" s="9">
        <v>47628</v>
      </c>
      <c r="F464" s="32">
        <v>2731</v>
      </c>
      <c r="G464" s="32">
        <v>4701</v>
      </c>
      <c r="H464" s="32">
        <v>2490</v>
      </c>
      <c r="I464" s="13">
        <v>1.8100000000000002E-2</v>
      </c>
    </row>
    <row r="465" spans="1:9" x14ac:dyDescent="0.3">
      <c r="A465" s="14">
        <v>41949</v>
      </c>
      <c r="B465" s="1" t="s">
        <v>441</v>
      </c>
      <c r="C465" s="1" t="s">
        <v>430</v>
      </c>
      <c r="D465" s="1">
        <v>4.7500000000000001E-2</v>
      </c>
      <c r="E465" s="9">
        <v>49424</v>
      </c>
      <c r="F465" s="32">
        <v>714</v>
      </c>
      <c r="G465" s="32">
        <v>1681</v>
      </c>
      <c r="H465" s="32">
        <v>675</v>
      </c>
      <c r="I465" s="13">
        <v>1.9900000000000001E-2</v>
      </c>
    </row>
    <row r="466" spans="1:9" x14ac:dyDescent="0.3">
      <c r="A466" s="14">
        <v>41963</v>
      </c>
      <c r="B466" s="1" t="s">
        <v>473</v>
      </c>
      <c r="C466" s="1" t="s">
        <v>430</v>
      </c>
      <c r="D466" s="1">
        <v>5.0000000000000001E-3</v>
      </c>
      <c r="E466" s="9">
        <v>43794</v>
      </c>
      <c r="F466" s="32">
        <v>3286</v>
      </c>
      <c r="G466" s="32">
        <v>5271</v>
      </c>
      <c r="H466" s="32">
        <v>2520</v>
      </c>
      <c r="I466" s="13">
        <v>3.0000000000000001E-3</v>
      </c>
    </row>
    <row r="467" spans="1:9" x14ac:dyDescent="0.3">
      <c r="A467" s="14">
        <v>41963</v>
      </c>
      <c r="B467" s="1" t="s">
        <v>449</v>
      </c>
      <c r="C467" s="1" t="s">
        <v>435</v>
      </c>
      <c r="D467" s="1">
        <v>2.1000000000000001E-2</v>
      </c>
      <c r="E467" s="9">
        <v>45132</v>
      </c>
      <c r="F467" s="32">
        <v>764</v>
      </c>
      <c r="G467" s="32">
        <v>1340</v>
      </c>
      <c r="H467" s="32">
        <v>605</v>
      </c>
      <c r="I467" s="13">
        <v>-2.3999999999999998E-3</v>
      </c>
    </row>
    <row r="468" spans="1:9" x14ac:dyDescent="0.3">
      <c r="A468" s="14">
        <v>41963</v>
      </c>
      <c r="B468" s="1" t="s">
        <v>458</v>
      </c>
      <c r="C468" s="1" t="s">
        <v>438</v>
      </c>
      <c r="D468" s="1">
        <v>1.8499999999999999E-2</v>
      </c>
      <c r="E468" s="9">
        <v>46593</v>
      </c>
      <c r="F468" s="32">
        <v>323</v>
      </c>
      <c r="G468" s="32">
        <v>805</v>
      </c>
      <c r="H468" s="32">
        <v>290</v>
      </c>
      <c r="I468" s="13">
        <v>1.1999999999999999E-3</v>
      </c>
    </row>
    <row r="469" spans="1:9" x14ac:dyDescent="0.3">
      <c r="A469" s="14">
        <v>41963</v>
      </c>
      <c r="B469" s="1" t="s">
        <v>447</v>
      </c>
      <c r="C469" s="1" t="s">
        <v>438</v>
      </c>
      <c r="D469" s="1">
        <v>1.7999999999999999E-2</v>
      </c>
      <c r="E469" s="9">
        <v>51342</v>
      </c>
      <c r="F469" s="32">
        <v>268</v>
      </c>
      <c r="G469" s="32">
        <v>555</v>
      </c>
      <c r="H469" s="32">
        <v>220</v>
      </c>
      <c r="I469" s="13">
        <v>5.0000000000000001E-3</v>
      </c>
    </row>
    <row r="470" spans="1:9" x14ac:dyDescent="0.3">
      <c r="A470" s="14">
        <v>41977</v>
      </c>
      <c r="B470" s="1" t="s">
        <v>467</v>
      </c>
      <c r="C470" s="1" t="s">
        <v>430</v>
      </c>
      <c r="D470" s="1">
        <v>1.7500000000000002E-2</v>
      </c>
      <c r="E470" s="9">
        <v>45071</v>
      </c>
      <c r="F470" s="32">
        <v>2075</v>
      </c>
      <c r="G470" s="32">
        <v>4630</v>
      </c>
      <c r="H470" s="32">
        <v>2075</v>
      </c>
      <c r="I470" s="13">
        <v>7.6E-3</v>
      </c>
    </row>
    <row r="471" spans="1:9" x14ac:dyDescent="0.3">
      <c r="A471" s="14">
        <v>41977</v>
      </c>
      <c r="B471" s="1" t="s">
        <v>429</v>
      </c>
      <c r="C471" s="1" t="s">
        <v>430</v>
      </c>
      <c r="D471" s="1">
        <v>0.06</v>
      </c>
      <c r="E471" s="9">
        <v>45955</v>
      </c>
      <c r="F471" s="32">
        <v>1376</v>
      </c>
      <c r="G471" s="32">
        <v>3245</v>
      </c>
      <c r="H471" s="32">
        <v>1332</v>
      </c>
      <c r="I471" s="13">
        <v>1.11E-2</v>
      </c>
    </row>
    <row r="472" spans="1:9" x14ac:dyDescent="0.3">
      <c r="A472" s="14">
        <v>41977</v>
      </c>
      <c r="B472" s="1" t="s">
        <v>462</v>
      </c>
      <c r="C472" s="1" t="s">
        <v>430</v>
      </c>
      <c r="D472" s="1">
        <v>2.75E-2</v>
      </c>
      <c r="E472" s="9">
        <v>46685</v>
      </c>
      <c r="F472" s="32">
        <v>689</v>
      </c>
      <c r="G472" s="32">
        <v>2475</v>
      </c>
      <c r="H472" s="32">
        <v>590</v>
      </c>
      <c r="I472" s="13">
        <v>1.3899999999999999E-2</v>
      </c>
    </row>
    <row r="473" spans="1:9" x14ac:dyDescent="0.3">
      <c r="A473" s="14">
        <v>42012</v>
      </c>
      <c r="B473" s="1" t="s">
        <v>471</v>
      </c>
      <c r="C473" s="1" t="s">
        <v>430</v>
      </c>
      <c r="D473" s="1">
        <v>1.7500000000000002E-2</v>
      </c>
      <c r="E473" s="9">
        <v>45621</v>
      </c>
      <c r="F473" s="32">
        <v>5714</v>
      </c>
      <c r="G473" s="32">
        <v>9486</v>
      </c>
      <c r="H473" s="32">
        <v>4854</v>
      </c>
      <c r="I473" s="13">
        <v>7.9000000000000008E-3</v>
      </c>
    </row>
    <row r="474" spans="1:9" x14ac:dyDescent="0.3">
      <c r="A474" s="14">
        <v>42012</v>
      </c>
      <c r="B474" s="1" t="s">
        <v>470</v>
      </c>
      <c r="C474" s="1" t="s">
        <v>430</v>
      </c>
      <c r="D474" s="1">
        <v>2.5000000000000001E-2</v>
      </c>
      <c r="E474" s="9">
        <v>47628</v>
      </c>
      <c r="F474" s="32">
        <v>4464</v>
      </c>
      <c r="G474" s="32">
        <v>6621</v>
      </c>
      <c r="H474" s="32">
        <v>3785</v>
      </c>
      <c r="I474" s="13">
        <v>1.2999999999999999E-2</v>
      </c>
    </row>
    <row r="475" spans="1:9" x14ac:dyDescent="0.3">
      <c r="A475" s="14">
        <v>42012</v>
      </c>
      <c r="B475" s="1" t="s">
        <v>466</v>
      </c>
      <c r="C475" s="1" t="s">
        <v>430</v>
      </c>
      <c r="D475" s="1">
        <v>3.2500000000000001E-2</v>
      </c>
      <c r="E475" s="9">
        <v>53107</v>
      </c>
      <c r="F475" s="32">
        <v>1119</v>
      </c>
      <c r="G475" s="32">
        <v>2616</v>
      </c>
      <c r="H475" s="32">
        <v>855</v>
      </c>
      <c r="I475" s="13">
        <v>1.77E-2</v>
      </c>
    </row>
    <row r="476" spans="1:9" x14ac:dyDescent="0.3">
      <c r="A476" s="14">
        <v>42026</v>
      </c>
      <c r="B476" s="1" t="s">
        <v>473</v>
      </c>
      <c r="C476" s="1" t="s">
        <v>430</v>
      </c>
      <c r="D476" s="1">
        <v>5.0000000000000001E-3</v>
      </c>
      <c r="E476" s="9">
        <v>43794</v>
      </c>
      <c r="F476" s="32">
        <v>5241</v>
      </c>
      <c r="G476" s="32">
        <v>7219</v>
      </c>
      <c r="H476" s="32">
        <v>4041</v>
      </c>
      <c r="I476" s="13">
        <v>1.1999999999999999E-3</v>
      </c>
    </row>
    <row r="477" spans="1:9" x14ac:dyDescent="0.3">
      <c r="A477" s="14">
        <v>42026</v>
      </c>
      <c r="B477" s="1" t="s">
        <v>459</v>
      </c>
      <c r="C477" s="1" t="s">
        <v>430</v>
      </c>
      <c r="D477" s="1">
        <v>3.2500000000000001E-2</v>
      </c>
      <c r="E477" s="9">
        <v>44494</v>
      </c>
      <c r="F477" s="32">
        <v>2057</v>
      </c>
      <c r="G477" s="32">
        <v>4255</v>
      </c>
      <c r="H477" s="32">
        <v>1575</v>
      </c>
      <c r="I477" s="13">
        <v>3.2000000000000002E-3</v>
      </c>
    </row>
    <row r="478" spans="1:9" x14ac:dyDescent="0.3">
      <c r="A478" s="14">
        <v>42026</v>
      </c>
      <c r="B478" s="1" t="s">
        <v>464</v>
      </c>
      <c r="C478" s="1" t="s">
        <v>435</v>
      </c>
      <c r="D478" s="1">
        <v>1E-3</v>
      </c>
      <c r="E478" s="9">
        <v>44402</v>
      </c>
      <c r="F478" s="32">
        <v>968</v>
      </c>
      <c r="G478" s="32">
        <v>1555</v>
      </c>
      <c r="H478" s="32">
        <v>765</v>
      </c>
      <c r="I478" s="13">
        <v>-5.7000000000000002E-3</v>
      </c>
    </row>
    <row r="479" spans="1:9" x14ac:dyDescent="0.3">
      <c r="A479" s="14">
        <v>42026</v>
      </c>
      <c r="B479" s="1" t="s">
        <v>465</v>
      </c>
      <c r="C479" s="1" t="s">
        <v>438</v>
      </c>
      <c r="D479" s="1">
        <v>2.5000000000000001E-3</v>
      </c>
      <c r="E479" s="9">
        <v>45498</v>
      </c>
      <c r="F479" s="32">
        <v>599</v>
      </c>
      <c r="G479" s="32">
        <v>1200</v>
      </c>
      <c r="H479" s="32">
        <v>465</v>
      </c>
      <c r="I479" s="13">
        <v>-3.5999999999999999E-3</v>
      </c>
    </row>
    <row r="480" spans="1:9" x14ac:dyDescent="0.3">
      <c r="A480" s="14">
        <v>42040</v>
      </c>
      <c r="B480" s="1" t="s">
        <v>474</v>
      </c>
      <c r="C480" s="1" t="s">
        <v>430</v>
      </c>
      <c r="D480" s="1">
        <v>5.0000000000000001E-3</v>
      </c>
      <c r="E480" s="9">
        <v>45802</v>
      </c>
      <c r="F480" s="32">
        <v>4625</v>
      </c>
      <c r="G480" s="32">
        <v>8641</v>
      </c>
      <c r="H480" s="32">
        <v>4625</v>
      </c>
      <c r="I480" s="13">
        <v>6.1000000000000004E-3</v>
      </c>
    </row>
    <row r="481" spans="1:9" x14ac:dyDescent="0.3">
      <c r="A481" s="14">
        <v>42040</v>
      </c>
      <c r="B481" s="1" t="s">
        <v>429</v>
      </c>
      <c r="C481" s="1" t="s">
        <v>430</v>
      </c>
      <c r="D481" s="1">
        <v>0.06</v>
      </c>
      <c r="E481" s="9">
        <v>45955</v>
      </c>
      <c r="F481" s="32">
        <v>2419</v>
      </c>
      <c r="G481" s="32">
        <v>5166</v>
      </c>
      <c r="H481" s="32">
        <v>2419</v>
      </c>
      <c r="I481" s="13">
        <v>6.1999999999999998E-3</v>
      </c>
    </row>
    <row r="482" spans="1:9" x14ac:dyDescent="0.3">
      <c r="A482" s="14">
        <v>42040</v>
      </c>
      <c r="B482" s="1" t="s">
        <v>470</v>
      </c>
      <c r="C482" s="1" t="s">
        <v>430</v>
      </c>
      <c r="D482" s="1">
        <v>2.5000000000000001E-2</v>
      </c>
      <c r="E482" s="9">
        <v>47628</v>
      </c>
      <c r="F482" s="32">
        <v>1955</v>
      </c>
      <c r="G482" s="32">
        <v>5386</v>
      </c>
      <c r="H482" s="32">
        <v>1955</v>
      </c>
      <c r="I482" s="13">
        <v>9.4000000000000004E-3</v>
      </c>
    </row>
    <row r="483" spans="1:9" x14ac:dyDescent="0.3">
      <c r="A483" s="14">
        <v>42054</v>
      </c>
      <c r="B483" s="1" t="s">
        <v>451</v>
      </c>
      <c r="C483" s="1" t="s">
        <v>430</v>
      </c>
      <c r="D483" s="1">
        <v>3.7499999999999999E-2</v>
      </c>
      <c r="E483" s="9">
        <v>43763</v>
      </c>
      <c r="F483" s="32">
        <v>1825</v>
      </c>
      <c r="G483" s="32">
        <v>4011</v>
      </c>
      <c r="H483" s="32">
        <v>1825</v>
      </c>
      <c r="I483" s="13">
        <v>2.9999999999999997E-4</v>
      </c>
    </row>
    <row r="484" spans="1:9" x14ac:dyDescent="0.3">
      <c r="A484" s="14">
        <v>42054</v>
      </c>
      <c r="B484" s="1" t="s">
        <v>475</v>
      </c>
      <c r="C484" s="1" t="s">
        <v>430</v>
      </c>
      <c r="D484" s="1">
        <v>0</v>
      </c>
      <c r="E484" s="9">
        <v>43976</v>
      </c>
      <c r="F484" s="32">
        <v>4636</v>
      </c>
      <c r="G484" s="32">
        <v>6361</v>
      </c>
      <c r="H484" s="32">
        <v>4636</v>
      </c>
      <c r="I484" s="13">
        <v>1E-3</v>
      </c>
    </row>
    <row r="485" spans="1:9" x14ac:dyDescent="0.3">
      <c r="A485" s="14">
        <v>42054</v>
      </c>
      <c r="B485" s="1" t="s">
        <v>476</v>
      </c>
      <c r="C485" s="1" t="s">
        <v>435</v>
      </c>
      <c r="D485" s="1">
        <v>1E-3</v>
      </c>
      <c r="E485" s="9">
        <v>45717</v>
      </c>
      <c r="F485" s="32">
        <v>2379</v>
      </c>
      <c r="G485" s="32">
        <v>3334</v>
      </c>
      <c r="H485" s="32">
        <v>1998</v>
      </c>
      <c r="I485" s="13">
        <v>-3.7000000000000002E-3</v>
      </c>
    </row>
    <row r="486" spans="1:9" x14ac:dyDescent="0.3">
      <c r="A486" s="14">
        <v>42068</v>
      </c>
      <c r="B486" s="1" t="s">
        <v>448</v>
      </c>
      <c r="C486" s="1" t="s">
        <v>430</v>
      </c>
      <c r="D486" s="1">
        <v>4.2500000000000003E-2</v>
      </c>
      <c r="E486" s="9">
        <v>45224</v>
      </c>
      <c r="F486" s="32">
        <v>2779</v>
      </c>
      <c r="G486" s="32">
        <v>5331</v>
      </c>
      <c r="H486" s="32">
        <v>2427</v>
      </c>
      <c r="I486" s="13">
        <v>4.4000000000000003E-3</v>
      </c>
    </row>
    <row r="487" spans="1:9" x14ac:dyDescent="0.3">
      <c r="A487" s="14">
        <v>42068</v>
      </c>
      <c r="B487" s="1" t="s">
        <v>474</v>
      </c>
      <c r="C487" s="1" t="s">
        <v>430</v>
      </c>
      <c r="D487" s="1">
        <v>5.0000000000000001E-3</v>
      </c>
      <c r="E487" s="9">
        <v>45792</v>
      </c>
      <c r="F487" s="32">
        <v>5877</v>
      </c>
      <c r="G487" s="32">
        <v>7051</v>
      </c>
      <c r="H487" s="32">
        <v>4600</v>
      </c>
      <c r="I487" s="13">
        <v>6.7000000000000002E-3</v>
      </c>
    </row>
    <row r="488" spans="1:9" x14ac:dyDescent="0.3">
      <c r="A488" s="14">
        <v>42068</v>
      </c>
      <c r="B488" s="1" t="s">
        <v>433</v>
      </c>
      <c r="C488" s="1" t="s">
        <v>430</v>
      </c>
      <c r="D488" s="1">
        <v>5.5E-2</v>
      </c>
      <c r="E488" s="9">
        <v>47233</v>
      </c>
      <c r="F488" s="32">
        <v>1922</v>
      </c>
      <c r="G488" s="32">
        <v>2786</v>
      </c>
      <c r="H488" s="32">
        <v>1470</v>
      </c>
      <c r="I488" s="13">
        <v>9.2999999999999992E-3</v>
      </c>
    </row>
    <row r="489" spans="1:9" x14ac:dyDescent="0.3">
      <c r="A489" s="14">
        <v>42082</v>
      </c>
      <c r="B489" s="1" t="s">
        <v>475</v>
      </c>
      <c r="C489" s="1" t="s">
        <v>430</v>
      </c>
      <c r="D489" s="1">
        <v>0</v>
      </c>
      <c r="E489" s="9">
        <v>43976</v>
      </c>
      <c r="F489" s="32">
        <v>4264</v>
      </c>
      <c r="G489" s="32">
        <v>6961</v>
      </c>
      <c r="H489" s="32">
        <v>3370</v>
      </c>
      <c r="I489" s="13">
        <v>4.0000000000000002E-4</v>
      </c>
    </row>
    <row r="490" spans="1:9" x14ac:dyDescent="0.3">
      <c r="A490" s="14">
        <v>42082</v>
      </c>
      <c r="B490" s="1" t="s">
        <v>460</v>
      </c>
      <c r="C490" s="1" t="s">
        <v>430</v>
      </c>
      <c r="D490" s="1">
        <v>0.03</v>
      </c>
      <c r="E490" s="9">
        <v>44676</v>
      </c>
      <c r="F490" s="32">
        <v>2110</v>
      </c>
      <c r="G490" s="32">
        <v>3821</v>
      </c>
      <c r="H490" s="32">
        <v>1621</v>
      </c>
      <c r="I490" s="13">
        <v>1.6000000000000001E-3</v>
      </c>
    </row>
    <row r="491" spans="1:9" x14ac:dyDescent="0.3">
      <c r="A491" s="14">
        <v>42082</v>
      </c>
      <c r="B491" s="1" t="s">
        <v>452</v>
      </c>
      <c r="C491" s="1" t="s">
        <v>435</v>
      </c>
      <c r="D491" s="1">
        <v>1.3000000000000001E-2</v>
      </c>
      <c r="E491" s="9">
        <v>43671</v>
      </c>
      <c r="F491" s="32">
        <v>369</v>
      </c>
      <c r="G491" s="32">
        <v>910</v>
      </c>
      <c r="H491" s="32">
        <v>365</v>
      </c>
      <c r="I491" s="13">
        <v>-1.1900000000000001E-2</v>
      </c>
    </row>
    <row r="492" spans="1:9" x14ac:dyDescent="0.3">
      <c r="A492" s="14">
        <v>42082</v>
      </c>
      <c r="B492" s="1" t="s">
        <v>465</v>
      </c>
      <c r="C492" s="1" t="s">
        <v>438</v>
      </c>
      <c r="D492" s="1">
        <v>2.5000000000000001E-3</v>
      </c>
      <c r="E492" s="9">
        <v>45498</v>
      </c>
      <c r="F492" s="32">
        <v>336</v>
      </c>
      <c r="G492" s="32">
        <v>1530</v>
      </c>
      <c r="H492" s="32">
        <v>285</v>
      </c>
      <c r="I492" s="13">
        <v>-1.03E-2</v>
      </c>
    </row>
    <row r="493" spans="1:9" x14ac:dyDescent="0.3">
      <c r="A493" s="14">
        <v>42096</v>
      </c>
      <c r="B493" s="1" t="s">
        <v>474</v>
      </c>
      <c r="C493" s="1" t="s">
        <v>430</v>
      </c>
      <c r="D493" s="1">
        <v>5.0000000000000001E-3</v>
      </c>
      <c r="E493" s="9">
        <v>45802</v>
      </c>
      <c r="F493" s="32">
        <v>5339</v>
      </c>
      <c r="G493" s="32">
        <v>8081</v>
      </c>
      <c r="H493" s="32">
        <v>4711</v>
      </c>
      <c r="I493" s="13">
        <v>4.5999999999999999E-3</v>
      </c>
    </row>
    <row r="494" spans="1:9" x14ac:dyDescent="0.3">
      <c r="A494" s="14">
        <v>42096</v>
      </c>
      <c r="B494" s="1" t="s">
        <v>456</v>
      </c>
      <c r="C494" s="1" t="s">
        <v>430</v>
      </c>
      <c r="D494" s="1">
        <v>3.5000000000000003E-2</v>
      </c>
      <c r="E494" s="9">
        <v>46137</v>
      </c>
      <c r="F494" s="32">
        <v>1478</v>
      </c>
      <c r="G494" s="32">
        <v>3331</v>
      </c>
      <c r="H494" s="32">
        <v>1380</v>
      </c>
      <c r="I494" s="13">
        <v>5.1000000000000004E-3</v>
      </c>
    </row>
    <row r="495" spans="1:9" x14ac:dyDescent="0.3">
      <c r="A495" s="14">
        <v>42096</v>
      </c>
      <c r="B495" s="1" t="s">
        <v>466</v>
      </c>
      <c r="C495" s="1" t="s">
        <v>430</v>
      </c>
      <c r="D495" s="1">
        <v>3.2500000000000001E-2</v>
      </c>
      <c r="E495" s="9">
        <v>53107</v>
      </c>
      <c r="F495" s="32">
        <v>1908</v>
      </c>
      <c r="G495" s="32">
        <v>2872</v>
      </c>
      <c r="H495" s="32">
        <v>1908</v>
      </c>
      <c r="I495" s="13">
        <v>1.09E-2</v>
      </c>
    </row>
    <row r="496" spans="1:9" x14ac:dyDescent="0.3">
      <c r="A496" s="14">
        <v>42110</v>
      </c>
      <c r="B496" s="1" t="s">
        <v>473</v>
      </c>
      <c r="C496" s="1" t="s">
        <v>430</v>
      </c>
      <c r="D496" s="1">
        <v>5.0000000000000001E-3</v>
      </c>
      <c r="E496" s="9">
        <v>43794</v>
      </c>
      <c r="F496" s="32">
        <v>1540</v>
      </c>
      <c r="G496" s="32">
        <v>4706</v>
      </c>
      <c r="H496" s="32">
        <v>1540</v>
      </c>
      <c r="I496" s="13">
        <v>-6.9999999999999999E-4</v>
      </c>
    </row>
    <row r="497" spans="1:9" x14ac:dyDescent="0.3">
      <c r="A497" s="14">
        <v>42110</v>
      </c>
      <c r="B497" s="1" t="s">
        <v>475</v>
      </c>
      <c r="C497" s="1" t="s">
        <v>430</v>
      </c>
      <c r="D497" s="1">
        <v>0</v>
      </c>
      <c r="E497" s="9">
        <v>43976</v>
      </c>
      <c r="F497" s="32">
        <v>3446</v>
      </c>
      <c r="G497" s="32">
        <v>5721</v>
      </c>
      <c r="H497" s="32">
        <v>3446</v>
      </c>
      <c r="I497" s="13">
        <v>-2.9999999999999997E-4</v>
      </c>
    </row>
    <row r="498" spans="1:9" x14ac:dyDescent="0.3">
      <c r="A498" s="14">
        <v>42110</v>
      </c>
      <c r="B498" s="1" t="s">
        <v>440</v>
      </c>
      <c r="C498" s="1" t="s">
        <v>438</v>
      </c>
      <c r="D498" s="1">
        <v>2.2499999999999999E-2</v>
      </c>
      <c r="E498" s="9">
        <v>44037</v>
      </c>
      <c r="F498" s="32">
        <v>335</v>
      </c>
      <c r="G498" s="32">
        <v>1045</v>
      </c>
      <c r="H498" s="32">
        <v>335</v>
      </c>
      <c r="I498" s="13">
        <v>-1.3899999999999999E-2</v>
      </c>
    </row>
    <row r="499" spans="1:9" x14ac:dyDescent="0.3">
      <c r="A499" s="14">
        <v>42110</v>
      </c>
      <c r="B499" s="1" t="s">
        <v>465</v>
      </c>
      <c r="C499" s="1" t="s">
        <v>438</v>
      </c>
      <c r="D499" s="1">
        <v>2.5000000000000001E-3</v>
      </c>
      <c r="E499" s="9">
        <v>45498</v>
      </c>
      <c r="F499" s="32">
        <v>1044</v>
      </c>
      <c r="G499" s="32">
        <v>1592</v>
      </c>
      <c r="H499" s="32">
        <v>1044</v>
      </c>
      <c r="I499" s="13">
        <v>-1.2E-2</v>
      </c>
    </row>
    <row r="500" spans="1:9" x14ac:dyDescent="0.3">
      <c r="A500" s="14">
        <v>42110</v>
      </c>
      <c r="B500" s="1" t="s">
        <v>476</v>
      </c>
      <c r="C500" s="1" t="s">
        <v>435</v>
      </c>
      <c r="D500" s="1">
        <v>1E-3</v>
      </c>
      <c r="E500" s="9">
        <v>45717</v>
      </c>
      <c r="F500" s="32">
        <v>585</v>
      </c>
      <c r="G500" s="32">
        <v>940</v>
      </c>
      <c r="H500" s="32">
        <v>585</v>
      </c>
      <c r="I500" s="13">
        <v>-1.11E-2</v>
      </c>
    </row>
    <row r="501" spans="1:9" x14ac:dyDescent="0.3">
      <c r="A501" s="14">
        <v>42131</v>
      </c>
      <c r="B501" s="1" t="s">
        <v>448</v>
      </c>
      <c r="C501" s="1" t="s">
        <v>430</v>
      </c>
      <c r="D501" s="1">
        <v>4.2500000000000003E-2</v>
      </c>
      <c r="E501" s="9">
        <v>45224</v>
      </c>
      <c r="F501" s="32">
        <v>3693</v>
      </c>
      <c r="G501" s="32">
        <v>5041</v>
      </c>
      <c r="H501" s="32">
        <v>3191</v>
      </c>
      <c r="I501" s="13">
        <v>7.4000000000000003E-3</v>
      </c>
    </row>
    <row r="502" spans="1:9" x14ac:dyDescent="0.3">
      <c r="A502" s="14">
        <v>42131</v>
      </c>
      <c r="B502" s="1" t="s">
        <v>474</v>
      </c>
      <c r="C502" s="1" t="s">
        <v>430</v>
      </c>
      <c r="D502" s="1">
        <v>5.0000000000000001E-3</v>
      </c>
      <c r="E502" s="9">
        <v>45802</v>
      </c>
      <c r="F502" s="32">
        <v>4799</v>
      </c>
      <c r="G502" s="32">
        <v>6266</v>
      </c>
      <c r="H502" s="32">
        <v>3717</v>
      </c>
      <c r="I502" s="13">
        <v>9.7999999999999997E-3</v>
      </c>
    </row>
    <row r="503" spans="1:9" x14ac:dyDescent="0.3">
      <c r="A503" s="14">
        <v>42131</v>
      </c>
      <c r="B503" s="1" t="s">
        <v>462</v>
      </c>
      <c r="C503" s="1" t="s">
        <v>430</v>
      </c>
      <c r="D503" s="1">
        <v>2.75E-2</v>
      </c>
      <c r="E503" s="9">
        <v>46685</v>
      </c>
      <c r="F503" s="32">
        <v>2058</v>
      </c>
      <c r="G503" s="32">
        <v>3006</v>
      </c>
      <c r="H503" s="32">
        <v>1590</v>
      </c>
      <c r="I503" s="13">
        <v>1.18E-2</v>
      </c>
    </row>
    <row r="504" spans="1:9" x14ac:dyDescent="0.3">
      <c r="A504" s="14">
        <v>42145</v>
      </c>
      <c r="B504" s="1" t="s">
        <v>475</v>
      </c>
      <c r="C504" s="1" t="s">
        <v>430</v>
      </c>
      <c r="D504" s="1">
        <v>0</v>
      </c>
      <c r="E504" s="9">
        <v>44129</v>
      </c>
      <c r="F504" s="32">
        <v>2662</v>
      </c>
      <c r="G504" s="32">
        <v>5731</v>
      </c>
      <c r="H504" s="32">
        <v>2561</v>
      </c>
      <c r="I504" s="13">
        <v>2.0999999999999999E-3</v>
      </c>
    </row>
    <row r="505" spans="1:9" x14ac:dyDescent="0.3">
      <c r="A505" s="14">
        <v>42145</v>
      </c>
      <c r="B505" s="1" t="s">
        <v>457</v>
      </c>
      <c r="C505" s="1" t="s">
        <v>430</v>
      </c>
      <c r="D505" s="1">
        <v>2.5000000000000001E-2</v>
      </c>
      <c r="E505" s="9">
        <v>44129</v>
      </c>
      <c r="F505" s="32">
        <v>1761</v>
      </c>
      <c r="G505" s="32">
        <v>3461</v>
      </c>
      <c r="H505" s="32">
        <v>1761</v>
      </c>
      <c r="I505" s="13">
        <v>2.3999999999999998E-3</v>
      </c>
    </row>
    <row r="506" spans="1:9" x14ac:dyDescent="0.3">
      <c r="A506" s="14">
        <v>42145</v>
      </c>
      <c r="B506" s="1" t="s">
        <v>459</v>
      </c>
      <c r="C506" s="1" t="s">
        <v>430</v>
      </c>
      <c r="D506" s="1">
        <v>3.2500000000000001E-2</v>
      </c>
      <c r="E506" s="9">
        <v>44494</v>
      </c>
      <c r="F506" s="32">
        <v>1361</v>
      </c>
      <c r="G506" s="32">
        <v>2821</v>
      </c>
      <c r="H506" s="32">
        <v>1361</v>
      </c>
      <c r="I506" s="13">
        <v>3.8E-3</v>
      </c>
    </row>
    <row r="507" spans="1:9" x14ac:dyDescent="0.3">
      <c r="A507" s="14">
        <v>42145</v>
      </c>
      <c r="B507" s="1" t="s">
        <v>458</v>
      </c>
      <c r="C507" s="1" t="s">
        <v>438</v>
      </c>
      <c r="D507" s="1">
        <v>1.8499999999999999E-2</v>
      </c>
      <c r="E507" s="9">
        <v>46593</v>
      </c>
      <c r="F507" s="32">
        <v>617</v>
      </c>
      <c r="G507" s="32">
        <v>1235</v>
      </c>
      <c r="H507" s="32">
        <v>600</v>
      </c>
      <c r="I507" s="13">
        <v>-4.1000000000000003E-3</v>
      </c>
    </row>
    <row r="508" spans="1:9" x14ac:dyDescent="0.3">
      <c r="A508" s="14">
        <v>42145</v>
      </c>
      <c r="B508" s="1" t="s">
        <v>434</v>
      </c>
      <c r="C508" s="1" t="s">
        <v>435</v>
      </c>
      <c r="D508" s="1">
        <v>3.4000000000000002E-2</v>
      </c>
      <c r="E508" s="9">
        <v>47324</v>
      </c>
      <c r="F508" s="32">
        <v>476</v>
      </c>
      <c r="G508" s="32">
        <v>938</v>
      </c>
      <c r="H508" s="32">
        <v>413</v>
      </c>
      <c r="I508" s="13">
        <v>-2.8E-3</v>
      </c>
    </row>
    <row r="509" spans="1:9" x14ac:dyDescent="0.3">
      <c r="A509" s="14">
        <v>42145</v>
      </c>
      <c r="B509" s="1" t="s">
        <v>472</v>
      </c>
      <c r="C509" s="1" t="s">
        <v>438</v>
      </c>
      <c r="D509" s="1">
        <v>7.000000000000001E-3</v>
      </c>
      <c r="E509" s="9">
        <v>47689</v>
      </c>
      <c r="F509" s="32">
        <v>488</v>
      </c>
      <c r="G509" s="32">
        <v>885</v>
      </c>
      <c r="H509" s="32">
        <v>485</v>
      </c>
      <c r="I509" s="13">
        <v>-3.0000000000000001E-3</v>
      </c>
    </row>
    <row r="510" spans="1:9" x14ac:dyDescent="0.3">
      <c r="A510" s="14">
        <v>42159</v>
      </c>
      <c r="B510" s="1" t="s">
        <v>467</v>
      </c>
      <c r="C510" s="1" t="s">
        <v>430</v>
      </c>
      <c r="D510" s="1">
        <v>1.7500000000000002E-2</v>
      </c>
      <c r="E510" s="9">
        <v>45071</v>
      </c>
      <c r="F510" s="32">
        <v>1785</v>
      </c>
      <c r="G510" s="32">
        <v>3656</v>
      </c>
      <c r="H510" s="32">
        <v>1710</v>
      </c>
      <c r="I510" s="13">
        <v>9.4999999999999998E-3</v>
      </c>
    </row>
    <row r="511" spans="1:9" x14ac:dyDescent="0.3">
      <c r="A511" s="14">
        <v>42159</v>
      </c>
      <c r="B511" s="1" t="s">
        <v>474</v>
      </c>
      <c r="C511" s="1" t="s">
        <v>430</v>
      </c>
      <c r="D511" s="1">
        <v>5.0000000000000001E-3</v>
      </c>
      <c r="E511" s="9">
        <v>45802</v>
      </c>
      <c r="F511" s="32">
        <v>4917</v>
      </c>
      <c r="G511" s="32">
        <v>6636</v>
      </c>
      <c r="H511" s="32">
        <v>3775</v>
      </c>
      <c r="I511" s="13">
        <v>1.2800000000000001E-2</v>
      </c>
    </row>
    <row r="512" spans="1:9" x14ac:dyDescent="0.3">
      <c r="A512" s="14">
        <v>42159</v>
      </c>
      <c r="B512" s="1" t="s">
        <v>470</v>
      </c>
      <c r="C512" s="1" t="s">
        <v>430</v>
      </c>
      <c r="D512" s="1">
        <v>2.5000000000000001E-2</v>
      </c>
      <c r="E512" s="9">
        <v>47628</v>
      </c>
      <c r="F512" s="32">
        <v>4027</v>
      </c>
      <c r="G512" s="32">
        <v>4886</v>
      </c>
      <c r="H512" s="32">
        <v>3091</v>
      </c>
      <c r="I512" s="13">
        <v>1.66E-2</v>
      </c>
    </row>
    <row r="513" spans="1:9" x14ac:dyDescent="0.3">
      <c r="A513" s="14">
        <v>42173</v>
      </c>
      <c r="B513" s="1" t="s">
        <v>451</v>
      </c>
      <c r="C513" s="1" t="s">
        <v>430</v>
      </c>
      <c r="D513" s="1">
        <v>3.7499999999999999E-2</v>
      </c>
      <c r="E513" s="9">
        <v>43763</v>
      </c>
      <c r="F513" s="32">
        <v>1727</v>
      </c>
      <c r="G513" s="32">
        <v>3581</v>
      </c>
      <c r="H513" s="32">
        <v>1675</v>
      </c>
      <c r="I513" s="13">
        <v>2.0999999999999999E-3</v>
      </c>
    </row>
    <row r="514" spans="1:9" x14ac:dyDescent="0.3">
      <c r="A514" s="14">
        <v>42173</v>
      </c>
      <c r="B514" s="1" t="s">
        <v>475</v>
      </c>
      <c r="C514" s="1" t="s">
        <v>430</v>
      </c>
      <c r="D514" s="1">
        <v>0</v>
      </c>
      <c r="E514" s="9">
        <v>43976</v>
      </c>
      <c r="F514" s="32">
        <v>3662</v>
      </c>
      <c r="G514" s="32">
        <v>5291</v>
      </c>
      <c r="H514" s="32">
        <v>3072</v>
      </c>
      <c r="I514" s="13">
        <v>3.5000000000000001E-3</v>
      </c>
    </row>
    <row r="515" spans="1:9" x14ac:dyDescent="0.3">
      <c r="A515" s="14">
        <v>42173</v>
      </c>
      <c r="B515" s="1" t="s">
        <v>455</v>
      </c>
      <c r="C515" s="1" t="s">
        <v>438</v>
      </c>
      <c r="D515" s="1">
        <v>1.0999999999999999E-2</v>
      </c>
      <c r="E515" s="9">
        <v>44767</v>
      </c>
      <c r="F515" s="32">
        <v>803</v>
      </c>
      <c r="G515" s="32">
        <v>1370</v>
      </c>
      <c r="H515" s="32">
        <v>765</v>
      </c>
      <c r="I515" s="13">
        <v>-5.7999999999999996E-3</v>
      </c>
    </row>
    <row r="516" spans="1:9" x14ac:dyDescent="0.3">
      <c r="A516" s="14">
        <v>42173</v>
      </c>
      <c r="B516" s="1" t="s">
        <v>449</v>
      </c>
      <c r="C516" s="1" t="s">
        <v>435</v>
      </c>
      <c r="D516" s="1">
        <v>2.1000000000000001E-2</v>
      </c>
      <c r="E516" s="9">
        <v>45132</v>
      </c>
      <c r="F516" s="32">
        <v>817</v>
      </c>
      <c r="G516" s="32">
        <v>1615</v>
      </c>
      <c r="H516" s="32">
        <v>815</v>
      </c>
      <c r="I516" s="13">
        <v>-5.0000000000000001E-3</v>
      </c>
    </row>
    <row r="517" spans="1:9" x14ac:dyDescent="0.3">
      <c r="A517" s="14">
        <v>42173</v>
      </c>
      <c r="B517" s="1" t="s">
        <v>447</v>
      </c>
      <c r="C517" s="1" t="s">
        <v>438</v>
      </c>
      <c r="D517" s="1">
        <v>1.7999999999999999E-2</v>
      </c>
      <c r="E517" s="9">
        <v>51342</v>
      </c>
      <c r="F517" s="32">
        <v>382</v>
      </c>
      <c r="G517" s="32">
        <v>748</v>
      </c>
      <c r="H517" s="32">
        <v>348</v>
      </c>
      <c r="I517" s="13">
        <v>2E-3</v>
      </c>
    </row>
    <row r="518" spans="1:9" x14ac:dyDescent="0.3">
      <c r="A518" s="14">
        <v>42187</v>
      </c>
      <c r="B518" s="1" t="s">
        <v>474</v>
      </c>
      <c r="C518" s="1" t="s">
        <v>430</v>
      </c>
      <c r="D518" s="1">
        <v>5.0000000000000001E-3</v>
      </c>
      <c r="E518" s="9">
        <v>45802</v>
      </c>
      <c r="F518" s="32">
        <v>5508</v>
      </c>
      <c r="G518" s="32">
        <v>9462</v>
      </c>
      <c r="H518" s="32">
        <v>4554</v>
      </c>
      <c r="I518" s="13">
        <v>1.2999999999999999E-2</v>
      </c>
    </row>
    <row r="519" spans="1:9" x14ac:dyDescent="0.3">
      <c r="A519" s="14">
        <v>42187</v>
      </c>
      <c r="B519" s="1" t="s">
        <v>441</v>
      </c>
      <c r="C519" s="1" t="s">
        <v>430</v>
      </c>
      <c r="D519" s="1">
        <v>4.7500000000000001E-2</v>
      </c>
      <c r="E519" s="9">
        <v>49424</v>
      </c>
      <c r="F519" s="32">
        <v>2107</v>
      </c>
      <c r="G519" s="32">
        <v>3079</v>
      </c>
      <c r="H519" s="32">
        <v>1613</v>
      </c>
      <c r="I519" s="13">
        <v>2.0299999999999999E-2</v>
      </c>
    </row>
    <row r="520" spans="1:9" x14ac:dyDescent="0.3">
      <c r="A520" s="14">
        <v>42187</v>
      </c>
      <c r="B520" s="1" t="s">
        <v>450</v>
      </c>
      <c r="C520" s="1" t="s">
        <v>430</v>
      </c>
      <c r="D520" s="1">
        <v>4.4999999999999998E-2</v>
      </c>
      <c r="E520" s="9">
        <v>51616</v>
      </c>
      <c r="F520" s="32">
        <v>2387</v>
      </c>
      <c r="G520" s="32">
        <v>2459</v>
      </c>
      <c r="H520" s="32">
        <v>1828</v>
      </c>
      <c r="I520" s="13">
        <v>2.2200000000000001E-2</v>
      </c>
    </row>
    <row r="521" spans="1:9" x14ac:dyDescent="0.3">
      <c r="A521" s="14">
        <v>42201</v>
      </c>
      <c r="B521" s="1" t="s">
        <v>475</v>
      </c>
      <c r="C521" s="1" t="s">
        <v>430</v>
      </c>
      <c r="D521" s="1">
        <v>0</v>
      </c>
      <c r="E521" s="9">
        <v>43976</v>
      </c>
      <c r="F521" s="32">
        <v>4299</v>
      </c>
      <c r="G521" s="32">
        <v>5086</v>
      </c>
      <c r="H521" s="32">
        <v>3300</v>
      </c>
      <c r="I521" s="13">
        <v>2.8E-3</v>
      </c>
    </row>
    <row r="522" spans="1:9" x14ac:dyDescent="0.3">
      <c r="A522" s="14">
        <v>42201</v>
      </c>
      <c r="B522" s="1" t="s">
        <v>443</v>
      </c>
      <c r="C522" s="1" t="s">
        <v>430</v>
      </c>
      <c r="D522" s="1">
        <v>3.7499999999999999E-2</v>
      </c>
      <c r="E522" s="9">
        <v>44341</v>
      </c>
      <c r="F522" s="32">
        <v>1796</v>
      </c>
      <c r="G522" s="32">
        <v>3476</v>
      </c>
      <c r="H522" s="32">
        <v>1375</v>
      </c>
      <c r="I522" s="13">
        <v>4.1000000000000003E-3</v>
      </c>
    </row>
    <row r="523" spans="1:9" x14ac:dyDescent="0.3">
      <c r="A523" s="14">
        <v>42201</v>
      </c>
      <c r="B523" s="1" t="s">
        <v>476</v>
      </c>
      <c r="C523" s="1" t="s">
        <v>435</v>
      </c>
      <c r="D523" s="1">
        <v>1E-3</v>
      </c>
      <c r="E523" s="9">
        <v>45717</v>
      </c>
      <c r="F523" s="32">
        <v>444</v>
      </c>
      <c r="G523" s="32">
        <v>745</v>
      </c>
      <c r="H523" s="32">
        <v>395</v>
      </c>
      <c r="I523" s="13">
        <v>-2.0999999999999999E-3</v>
      </c>
    </row>
    <row r="524" spans="1:9" x14ac:dyDescent="0.3">
      <c r="A524" s="14">
        <v>42201</v>
      </c>
      <c r="B524" s="1" t="s">
        <v>458</v>
      </c>
      <c r="C524" s="1" t="s">
        <v>438</v>
      </c>
      <c r="D524" s="1">
        <v>1.8499999999999999E-2</v>
      </c>
      <c r="E524" s="9">
        <v>46593</v>
      </c>
      <c r="F524" s="32">
        <v>725</v>
      </c>
      <c r="G524" s="32">
        <v>895</v>
      </c>
      <c r="H524" s="32">
        <v>565</v>
      </c>
      <c r="I524" s="13">
        <v>-4.0000000000000002E-4</v>
      </c>
    </row>
    <row r="525" spans="1:9" x14ac:dyDescent="0.3">
      <c r="A525" s="14">
        <v>42201</v>
      </c>
      <c r="B525" s="1" t="s">
        <v>472</v>
      </c>
      <c r="C525" s="1" t="s">
        <v>438</v>
      </c>
      <c r="D525" s="1">
        <v>7.000000000000001E-3</v>
      </c>
      <c r="E525" s="9">
        <v>47689</v>
      </c>
      <c r="F525" s="32">
        <v>378</v>
      </c>
      <c r="G525" s="32">
        <v>661</v>
      </c>
      <c r="H525" s="32">
        <v>285</v>
      </c>
      <c r="I525" s="13">
        <v>8.9999999999999998E-4</v>
      </c>
    </row>
    <row r="526" spans="1:9" x14ac:dyDescent="0.3">
      <c r="A526" s="14">
        <v>42222</v>
      </c>
      <c r="B526" s="1" t="s">
        <v>448</v>
      </c>
      <c r="C526" s="1" t="s">
        <v>430</v>
      </c>
      <c r="D526" s="1">
        <v>4.2500000000000003E-2</v>
      </c>
      <c r="E526" s="9">
        <v>45224</v>
      </c>
      <c r="F526" s="32">
        <v>1181</v>
      </c>
      <c r="G526" s="32">
        <v>3906</v>
      </c>
      <c r="H526" s="32">
        <v>1130</v>
      </c>
      <c r="I526" s="13">
        <v>7.3000000000000001E-3</v>
      </c>
    </row>
    <row r="527" spans="1:9" x14ac:dyDescent="0.3">
      <c r="A527" s="14">
        <v>42222</v>
      </c>
      <c r="B527" s="1" t="s">
        <v>429</v>
      </c>
      <c r="C527" s="1" t="s">
        <v>430</v>
      </c>
      <c r="D527" s="1">
        <v>0.06</v>
      </c>
      <c r="E527" s="9">
        <v>45955</v>
      </c>
      <c r="F527" s="32">
        <v>2393</v>
      </c>
      <c r="G527" s="32">
        <v>3731</v>
      </c>
      <c r="H527" s="32">
        <v>1840</v>
      </c>
      <c r="I527" s="13">
        <v>1.0200000000000001E-2</v>
      </c>
    </row>
    <row r="528" spans="1:9" x14ac:dyDescent="0.3">
      <c r="A528" s="14">
        <v>42222</v>
      </c>
      <c r="B528" s="1" t="s">
        <v>436</v>
      </c>
      <c r="C528" s="1" t="s">
        <v>430</v>
      </c>
      <c r="D528" s="1">
        <v>5.7500000000000002E-2</v>
      </c>
      <c r="E528" s="9">
        <v>48512</v>
      </c>
      <c r="F528" s="32">
        <v>1979</v>
      </c>
      <c r="G528" s="32">
        <v>2816</v>
      </c>
      <c r="H528" s="32">
        <v>1520</v>
      </c>
      <c r="I528" s="13">
        <v>1.5900000000000001E-2</v>
      </c>
    </row>
    <row r="529" spans="1:9" x14ac:dyDescent="0.3">
      <c r="A529" s="14">
        <v>42222</v>
      </c>
      <c r="B529" s="1" t="s">
        <v>454</v>
      </c>
      <c r="C529" s="1" t="s">
        <v>430</v>
      </c>
      <c r="D529" s="1">
        <v>0.04</v>
      </c>
      <c r="E529" s="9">
        <v>58556</v>
      </c>
      <c r="F529" s="32">
        <v>1261</v>
      </c>
      <c r="G529" s="32">
        <v>1474</v>
      </c>
      <c r="H529" s="32">
        <v>965</v>
      </c>
      <c r="I529" s="13">
        <v>2.1700000000000001E-2</v>
      </c>
    </row>
    <row r="530" spans="1:9" x14ac:dyDescent="0.3">
      <c r="A530" s="14">
        <v>42250</v>
      </c>
      <c r="B530" s="1" t="s">
        <v>467</v>
      </c>
      <c r="C530" s="1" t="s">
        <v>430</v>
      </c>
      <c r="D530" s="1">
        <v>1.7500000000000002E-2</v>
      </c>
      <c r="E530" s="9">
        <v>45071</v>
      </c>
      <c r="F530" s="32">
        <v>1227</v>
      </c>
      <c r="G530" s="32">
        <v>3251</v>
      </c>
      <c r="H530" s="32">
        <v>940</v>
      </c>
      <c r="I530" s="13">
        <v>7.6E-3</v>
      </c>
    </row>
    <row r="531" spans="1:9" x14ac:dyDescent="0.3">
      <c r="A531" s="14">
        <v>42250</v>
      </c>
      <c r="B531" s="1" t="s">
        <v>477</v>
      </c>
      <c r="C531" s="1" t="s">
        <v>430</v>
      </c>
      <c r="D531" s="1">
        <v>0.01</v>
      </c>
      <c r="E531" s="9">
        <v>45986</v>
      </c>
      <c r="F531" s="32">
        <v>6633</v>
      </c>
      <c r="G531" s="32">
        <v>9144</v>
      </c>
      <c r="H531" s="32">
        <v>5533</v>
      </c>
      <c r="I531" s="13">
        <v>1.21E-2</v>
      </c>
    </row>
    <row r="532" spans="1:9" x14ac:dyDescent="0.3">
      <c r="A532" s="14">
        <v>42250</v>
      </c>
      <c r="B532" s="1" t="s">
        <v>470</v>
      </c>
      <c r="C532" s="1" t="s">
        <v>430</v>
      </c>
      <c r="D532" s="1">
        <v>2.5000000000000001E-2</v>
      </c>
      <c r="E532" s="9">
        <v>47628</v>
      </c>
      <c r="F532" s="32">
        <v>2636</v>
      </c>
      <c r="G532" s="32">
        <v>4756</v>
      </c>
      <c r="H532" s="32">
        <v>2027</v>
      </c>
      <c r="I532" s="13">
        <v>1.61E-2</v>
      </c>
    </row>
    <row r="533" spans="1:9" x14ac:dyDescent="0.3">
      <c r="A533" s="14">
        <v>42264</v>
      </c>
      <c r="B533" s="1" t="s">
        <v>478</v>
      </c>
      <c r="C533" s="1" t="s">
        <v>430</v>
      </c>
      <c r="D533" s="1">
        <v>2.5000000000000001E-3</v>
      </c>
      <c r="E533" s="9">
        <v>44160</v>
      </c>
      <c r="F533" s="32">
        <v>4886</v>
      </c>
      <c r="G533" s="32">
        <v>7904</v>
      </c>
      <c r="H533" s="32">
        <v>4078</v>
      </c>
      <c r="I533" s="13">
        <v>3.0999999999999999E-3</v>
      </c>
    </row>
    <row r="534" spans="1:9" x14ac:dyDescent="0.3">
      <c r="A534" s="14">
        <v>42264</v>
      </c>
      <c r="B534" s="1" t="s">
        <v>476</v>
      </c>
      <c r="C534" s="1" t="s">
        <v>435</v>
      </c>
      <c r="D534" s="1">
        <v>1E-3</v>
      </c>
      <c r="E534" s="9">
        <v>45717</v>
      </c>
      <c r="F534" s="32">
        <v>652</v>
      </c>
      <c r="G534" s="32">
        <v>1105</v>
      </c>
      <c r="H534" s="32">
        <v>555</v>
      </c>
      <c r="I534" s="13">
        <v>1E-4</v>
      </c>
    </row>
    <row r="535" spans="1:9" x14ac:dyDescent="0.3">
      <c r="A535" s="14">
        <v>42264</v>
      </c>
      <c r="B535" s="1" t="s">
        <v>472</v>
      </c>
      <c r="C535" s="1" t="s">
        <v>438</v>
      </c>
      <c r="D535" s="1">
        <v>7.000000000000001E-3</v>
      </c>
      <c r="E535" s="9">
        <v>47689</v>
      </c>
      <c r="F535" s="32">
        <v>671</v>
      </c>
      <c r="G535" s="32">
        <v>920</v>
      </c>
      <c r="H535" s="32">
        <v>510</v>
      </c>
      <c r="I535" s="13">
        <v>2.7000000000000001E-3</v>
      </c>
    </row>
    <row r="536" spans="1:9" x14ac:dyDescent="0.3">
      <c r="A536" s="14">
        <v>42264</v>
      </c>
      <c r="B536" s="1" t="s">
        <v>447</v>
      </c>
      <c r="C536" s="1" t="s">
        <v>438</v>
      </c>
      <c r="D536" s="1">
        <v>1.7999999999999999E-2</v>
      </c>
      <c r="E536" s="9">
        <v>51342</v>
      </c>
      <c r="F536" s="32">
        <v>284</v>
      </c>
      <c r="G536" s="32">
        <v>479</v>
      </c>
      <c r="H536" s="32">
        <v>212</v>
      </c>
      <c r="I536" s="13">
        <v>4.4000000000000003E-3</v>
      </c>
    </row>
    <row r="537" spans="1:9" x14ac:dyDescent="0.3">
      <c r="A537" s="14">
        <v>42278</v>
      </c>
      <c r="B537" s="1" t="s">
        <v>477</v>
      </c>
      <c r="C537" s="1" t="s">
        <v>430</v>
      </c>
      <c r="D537" s="1">
        <v>0.01</v>
      </c>
      <c r="E537" s="9">
        <v>45986</v>
      </c>
      <c r="F537" s="32">
        <v>5010</v>
      </c>
      <c r="G537" s="32">
        <v>8611</v>
      </c>
      <c r="H537" s="32">
        <v>3859</v>
      </c>
      <c r="I537" s="13">
        <v>9.7999999999999997E-3</v>
      </c>
    </row>
    <row r="538" spans="1:9" x14ac:dyDescent="0.3">
      <c r="A538" s="14">
        <v>42278</v>
      </c>
      <c r="B538" s="1" t="s">
        <v>479</v>
      </c>
      <c r="C538" s="1" t="s">
        <v>430</v>
      </c>
      <c r="D538" s="1">
        <v>1.4999999999999999E-2</v>
      </c>
      <c r="E538" s="9">
        <v>47993</v>
      </c>
      <c r="F538" s="32">
        <v>4964</v>
      </c>
      <c r="G538" s="32">
        <v>7086</v>
      </c>
      <c r="H538" s="32">
        <v>4136</v>
      </c>
      <c r="I538" s="13">
        <v>1.49E-2</v>
      </c>
    </row>
    <row r="539" spans="1:9" x14ac:dyDescent="0.3">
      <c r="A539" s="14">
        <v>42292</v>
      </c>
      <c r="B539" s="1" t="s">
        <v>478</v>
      </c>
      <c r="C539" s="1" t="s">
        <v>430</v>
      </c>
      <c r="D539" s="1">
        <v>2.5000000000000001E-3</v>
      </c>
      <c r="E539" s="9">
        <v>44160</v>
      </c>
      <c r="F539" s="32">
        <v>3175</v>
      </c>
      <c r="G539" s="32">
        <v>6430</v>
      </c>
      <c r="H539" s="32">
        <v>3175</v>
      </c>
      <c r="I539" s="13">
        <v>1.4E-3</v>
      </c>
    </row>
    <row r="540" spans="1:9" x14ac:dyDescent="0.3">
      <c r="A540" s="14">
        <v>42292</v>
      </c>
      <c r="B540" s="1" t="s">
        <v>460</v>
      </c>
      <c r="C540" s="1" t="s">
        <v>430</v>
      </c>
      <c r="D540" s="1">
        <v>0.03</v>
      </c>
      <c r="E540" s="9">
        <v>44676</v>
      </c>
      <c r="F540" s="32">
        <v>2585</v>
      </c>
      <c r="G540" s="32">
        <v>5305</v>
      </c>
      <c r="H540" s="32">
        <v>2585</v>
      </c>
      <c r="I540" s="13">
        <v>3.2000000000000002E-3</v>
      </c>
    </row>
    <row r="541" spans="1:9" x14ac:dyDescent="0.3">
      <c r="A541" s="14">
        <v>42292</v>
      </c>
      <c r="B541" s="1" t="s">
        <v>452</v>
      </c>
      <c r="C541" s="1" t="s">
        <v>435</v>
      </c>
      <c r="D541" s="1">
        <v>1.3000000000000001E-2</v>
      </c>
      <c r="E541" s="9">
        <v>43671</v>
      </c>
      <c r="F541" s="32">
        <v>530</v>
      </c>
      <c r="G541" s="32">
        <v>1105</v>
      </c>
      <c r="H541" s="32">
        <v>525</v>
      </c>
      <c r="I541" s="13">
        <v>-8.2000000000000007E-3</v>
      </c>
    </row>
    <row r="542" spans="1:9" x14ac:dyDescent="0.3">
      <c r="A542" s="14">
        <v>42292</v>
      </c>
      <c r="B542" s="1" t="s">
        <v>449</v>
      </c>
      <c r="C542" s="1" t="s">
        <v>435</v>
      </c>
      <c r="D542" s="1">
        <v>2.1000000000000001E-2</v>
      </c>
      <c r="E542" s="9">
        <v>45132</v>
      </c>
      <c r="F542" s="32">
        <v>458</v>
      </c>
      <c r="G542" s="32">
        <v>995</v>
      </c>
      <c r="H542" s="32">
        <v>445</v>
      </c>
      <c r="I542" s="13">
        <v>-5.1999999999999998E-3</v>
      </c>
    </row>
    <row r="543" spans="1:9" x14ac:dyDescent="0.3">
      <c r="A543" s="14">
        <v>42292</v>
      </c>
      <c r="B543" s="1" t="s">
        <v>465</v>
      </c>
      <c r="C543" s="1" t="s">
        <v>438</v>
      </c>
      <c r="D543" s="1">
        <v>2.5000000000000001E-3</v>
      </c>
      <c r="E543" s="9">
        <v>45498</v>
      </c>
      <c r="F543" s="32">
        <v>620</v>
      </c>
      <c r="G543" s="32">
        <v>1240</v>
      </c>
      <c r="H543" s="32">
        <v>515</v>
      </c>
      <c r="I543" s="13">
        <v>-4.8999999999999998E-3</v>
      </c>
    </row>
    <row r="544" spans="1:9" x14ac:dyDescent="0.3">
      <c r="A544" s="14">
        <v>42313</v>
      </c>
      <c r="B544" s="1" t="s">
        <v>477</v>
      </c>
      <c r="C544" s="1" t="s">
        <v>430</v>
      </c>
      <c r="D544" s="1">
        <v>0.01</v>
      </c>
      <c r="E544" s="9">
        <v>45986</v>
      </c>
      <c r="F544" s="32">
        <v>3146</v>
      </c>
      <c r="G544" s="32">
        <v>7973</v>
      </c>
      <c r="H544" s="32">
        <v>3146</v>
      </c>
      <c r="I544" s="13">
        <v>9.4999999999999998E-3</v>
      </c>
    </row>
    <row r="545" spans="1:9" x14ac:dyDescent="0.3">
      <c r="A545" s="14">
        <v>42313</v>
      </c>
      <c r="B545" s="1" t="s">
        <v>456</v>
      </c>
      <c r="C545" s="1" t="s">
        <v>430</v>
      </c>
      <c r="D545" s="1">
        <v>3.5000000000000003E-2</v>
      </c>
      <c r="E545" s="9">
        <v>46137</v>
      </c>
      <c r="F545" s="32">
        <v>2330</v>
      </c>
      <c r="G545" s="32">
        <v>5405</v>
      </c>
      <c r="H545" s="32">
        <v>2330</v>
      </c>
      <c r="I545" s="13">
        <v>9.5999999999999992E-3</v>
      </c>
    </row>
    <row r="546" spans="1:9" x14ac:dyDescent="0.3">
      <c r="A546" s="14">
        <v>42313</v>
      </c>
      <c r="B546" s="1" t="s">
        <v>479</v>
      </c>
      <c r="C546" s="1" t="s">
        <v>430</v>
      </c>
      <c r="D546" s="1">
        <v>1.4999999999999999E-2</v>
      </c>
      <c r="E546" s="9">
        <v>47993</v>
      </c>
      <c r="F546" s="32">
        <v>2520</v>
      </c>
      <c r="G546" s="32">
        <v>4750</v>
      </c>
      <c r="H546" s="32">
        <v>2520</v>
      </c>
      <c r="I546" s="13">
        <v>1.49E-2</v>
      </c>
    </row>
    <row r="547" spans="1:9" x14ac:dyDescent="0.3">
      <c r="A547" s="14">
        <v>42327</v>
      </c>
      <c r="B547" s="1" t="s">
        <v>478</v>
      </c>
      <c r="C547" s="1" t="s">
        <v>430</v>
      </c>
      <c r="D547" s="1">
        <v>2.5000000000000001E-3</v>
      </c>
      <c r="E547" s="9">
        <v>44160</v>
      </c>
      <c r="F547" s="32">
        <v>3405</v>
      </c>
      <c r="G547" s="32">
        <v>6879</v>
      </c>
      <c r="H547" s="32">
        <v>3405</v>
      </c>
      <c r="I547" s="13">
        <v>1E-4</v>
      </c>
    </row>
    <row r="548" spans="1:9" x14ac:dyDescent="0.3">
      <c r="A548" s="14">
        <v>42327</v>
      </c>
      <c r="B548" s="1" t="s">
        <v>463</v>
      </c>
      <c r="C548" s="1" t="s">
        <v>430</v>
      </c>
      <c r="D548" s="1">
        <v>2.2499999999999999E-2</v>
      </c>
      <c r="E548" s="9">
        <v>44859</v>
      </c>
      <c r="F548" s="32">
        <v>1670</v>
      </c>
      <c r="G548" s="32">
        <v>3890</v>
      </c>
      <c r="H548" s="32">
        <v>1670</v>
      </c>
      <c r="I548" s="13">
        <v>2.7000000000000001E-3</v>
      </c>
    </row>
    <row r="549" spans="1:9" x14ac:dyDescent="0.3">
      <c r="A549" s="14">
        <v>42327</v>
      </c>
      <c r="B549" s="1" t="s">
        <v>465</v>
      </c>
      <c r="C549" s="1" t="s">
        <v>438</v>
      </c>
      <c r="D549" s="1">
        <v>2.5000000000000001E-3</v>
      </c>
      <c r="E549" s="9">
        <v>45498</v>
      </c>
      <c r="F549" s="32">
        <v>665</v>
      </c>
      <c r="G549" s="32">
        <v>1180</v>
      </c>
      <c r="H549" s="32">
        <v>615</v>
      </c>
      <c r="I549" s="13">
        <v>-6.1999999999999998E-3</v>
      </c>
    </row>
    <row r="550" spans="1:9" x14ac:dyDescent="0.3">
      <c r="A550" s="14">
        <v>42327</v>
      </c>
      <c r="B550" s="1" t="s">
        <v>458</v>
      </c>
      <c r="C550" s="1" t="s">
        <v>438</v>
      </c>
      <c r="D550" s="1">
        <v>1.8499999999999999E-2</v>
      </c>
      <c r="E550" s="9">
        <v>46593</v>
      </c>
      <c r="F550" s="32">
        <v>488</v>
      </c>
      <c r="G550" s="32">
        <v>800</v>
      </c>
      <c r="H550" s="32">
        <v>405</v>
      </c>
      <c r="I550" s="13">
        <v>-3.5000000000000001E-3</v>
      </c>
    </row>
    <row r="551" spans="1:9" x14ac:dyDescent="0.3">
      <c r="A551" s="14">
        <v>42327</v>
      </c>
      <c r="B551" s="1" t="s">
        <v>437</v>
      </c>
      <c r="C551" s="1" t="s">
        <v>438</v>
      </c>
      <c r="D551" s="1">
        <v>3.15E-2</v>
      </c>
      <c r="E551" s="9">
        <v>48420</v>
      </c>
      <c r="F551" s="32">
        <v>534</v>
      </c>
      <c r="G551" s="32">
        <v>770</v>
      </c>
      <c r="H551" s="32">
        <v>420</v>
      </c>
      <c r="I551" s="13">
        <v>-1.1999999999999999E-3</v>
      </c>
    </row>
    <row r="552" spans="1:9" x14ac:dyDescent="0.3">
      <c r="A552" s="14">
        <v>42341</v>
      </c>
      <c r="B552" s="1" t="s">
        <v>468</v>
      </c>
      <c r="C552" s="1" t="s">
        <v>430</v>
      </c>
      <c r="D552" s="1">
        <v>2.2499999999999999E-2</v>
      </c>
      <c r="E552" s="9">
        <v>45437</v>
      </c>
      <c r="F552" s="32">
        <v>2227</v>
      </c>
      <c r="G552" s="32">
        <v>5109</v>
      </c>
      <c r="H552" s="32">
        <v>2227</v>
      </c>
      <c r="I552" s="13">
        <v>5.0000000000000001E-3</v>
      </c>
    </row>
    <row r="553" spans="1:9" x14ac:dyDescent="0.3">
      <c r="A553" s="14">
        <v>42341</v>
      </c>
      <c r="B553" s="1" t="s">
        <v>441</v>
      </c>
      <c r="C553" s="1" t="s">
        <v>430</v>
      </c>
      <c r="D553" s="1">
        <v>4.7500000000000001E-2</v>
      </c>
      <c r="E553" s="9">
        <v>49424</v>
      </c>
      <c r="F553" s="32">
        <v>1000</v>
      </c>
      <c r="G553" s="32">
        <v>2390</v>
      </c>
      <c r="H553" s="32">
        <v>1000</v>
      </c>
      <c r="I553" s="13">
        <v>1.54E-2</v>
      </c>
    </row>
    <row r="554" spans="1:9" x14ac:dyDescent="0.3">
      <c r="A554" s="14">
        <v>42341</v>
      </c>
      <c r="B554" s="1" t="s">
        <v>450</v>
      </c>
      <c r="C554" s="1" t="s">
        <v>430</v>
      </c>
      <c r="D554" s="1">
        <v>4.4999999999999998E-2</v>
      </c>
      <c r="E554" s="9">
        <v>51616</v>
      </c>
      <c r="F554" s="32">
        <v>1270</v>
      </c>
      <c r="G554" s="32">
        <v>2560</v>
      </c>
      <c r="H554" s="32">
        <v>1270</v>
      </c>
      <c r="I554" s="13">
        <v>1.7500000000000002E-2</v>
      </c>
    </row>
    <row r="555" spans="1:9" x14ac:dyDescent="0.3">
      <c r="A555" s="14">
        <v>42376</v>
      </c>
      <c r="B555" s="1" t="s">
        <v>477</v>
      </c>
      <c r="C555" s="1" t="s">
        <v>430</v>
      </c>
      <c r="D555" s="1">
        <v>0.01</v>
      </c>
      <c r="E555" s="9">
        <v>45986</v>
      </c>
      <c r="F555" s="32">
        <v>4553</v>
      </c>
      <c r="G555" s="32">
        <v>6570</v>
      </c>
      <c r="H555" s="32">
        <v>4553</v>
      </c>
      <c r="I555" s="13">
        <v>8.6E-3</v>
      </c>
    </row>
    <row r="556" spans="1:9" x14ac:dyDescent="0.3">
      <c r="A556" s="14">
        <v>42376</v>
      </c>
      <c r="B556" s="1" t="s">
        <v>479</v>
      </c>
      <c r="C556" s="1" t="s">
        <v>430</v>
      </c>
      <c r="D556" s="1">
        <v>1.4999999999999999E-2</v>
      </c>
      <c r="E556" s="9">
        <v>47993</v>
      </c>
      <c r="F556" s="32">
        <v>2160</v>
      </c>
      <c r="G556" s="32">
        <v>5260</v>
      </c>
      <c r="H556" s="32">
        <v>2160</v>
      </c>
      <c r="I556" s="13">
        <v>1.44E-2</v>
      </c>
    </row>
    <row r="557" spans="1:9" x14ac:dyDescent="0.3">
      <c r="A557" s="14">
        <v>42376</v>
      </c>
      <c r="B557" s="1" t="s">
        <v>466</v>
      </c>
      <c r="C557" s="1" t="s">
        <v>430</v>
      </c>
      <c r="D557" s="1">
        <v>3.2500000000000001E-2</v>
      </c>
      <c r="E557" s="9">
        <v>53107</v>
      </c>
      <c r="F557" s="32">
        <v>2286</v>
      </c>
      <c r="G557" s="32">
        <v>3881</v>
      </c>
      <c r="H557" s="32">
        <v>2286</v>
      </c>
      <c r="I557" s="13">
        <v>1.9199999999999998E-2</v>
      </c>
    </row>
    <row r="558" spans="1:9" x14ac:dyDescent="0.3">
      <c r="A558" s="14">
        <v>42390</v>
      </c>
      <c r="B558" s="1" t="s">
        <v>480</v>
      </c>
      <c r="C558" s="1" t="s">
        <v>430</v>
      </c>
      <c r="D558" s="1">
        <v>0</v>
      </c>
      <c r="E558" s="9">
        <v>43521</v>
      </c>
      <c r="F558" s="32">
        <v>5307</v>
      </c>
      <c r="G558" s="32">
        <v>7960</v>
      </c>
      <c r="H558" s="32">
        <v>4408</v>
      </c>
      <c r="I558" s="13">
        <v>-2E-3</v>
      </c>
    </row>
    <row r="559" spans="1:9" x14ac:dyDescent="0.3">
      <c r="A559" s="14">
        <v>42390</v>
      </c>
      <c r="B559" s="1" t="s">
        <v>478</v>
      </c>
      <c r="C559" s="1" t="s">
        <v>430</v>
      </c>
      <c r="D559" s="1">
        <v>2.5000000000000001E-3</v>
      </c>
      <c r="E559" s="9">
        <v>44160</v>
      </c>
      <c r="F559" s="32">
        <v>3929</v>
      </c>
      <c r="G559" s="32">
        <v>4700</v>
      </c>
      <c r="H559" s="32">
        <v>3050</v>
      </c>
      <c r="I559" s="13">
        <v>1E-4</v>
      </c>
    </row>
    <row r="560" spans="1:9" x14ac:dyDescent="0.3">
      <c r="A560" s="14">
        <v>42390</v>
      </c>
      <c r="B560" s="1" t="s">
        <v>463</v>
      </c>
      <c r="C560" s="1" t="s">
        <v>430</v>
      </c>
      <c r="D560" s="1">
        <v>2.2499999999999999E-2</v>
      </c>
      <c r="E560" s="9">
        <v>44859</v>
      </c>
      <c r="F560" s="32">
        <v>1287</v>
      </c>
      <c r="G560" s="32">
        <v>2487</v>
      </c>
      <c r="H560" s="32">
        <v>1039</v>
      </c>
      <c r="I560" s="13">
        <v>2.8E-3</v>
      </c>
    </row>
    <row r="561" spans="1:9" x14ac:dyDescent="0.3">
      <c r="A561" s="14">
        <v>42390</v>
      </c>
      <c r="B561" s="1" t="s">
        <v>476</v>
      </c>
      <c r="C561" s="1" t="s">
        <v>435</v>
      </c>
      <c r="D561" s="1">
        <v>1E-3</v>
      </c>
      <c r="E561" s="9">
        <v>45717</v>
      </c>
      <c r="F561" s="32">
        <v>927</v>
      </c>
      <c r="G561" s="32">
        <v>1240</v>
      </c>
      <c r="H561" s="32">
        <v>755</v>
      </c>
      <c r="I561" s="13">
        <v>-1.6999999999999999E-3</v>
      </c>
    </row>
    <row r="562" spans="1:9" x14ac:dyDescent="0.3">
      <c r="A562" s="14">
        <v>42390</v>
      </c>
      <c r="B562" s="1" t="s">
        <v>472</v>
      </c>
      <c r="C562" s="1" t="s">
        <v>438</v>
      </c>
      <c r="D562" s="1">
        <v>7.000000000000001E-3</v>
      </c>
      <c r="E562" s="9">
        <v>47689</v>
      </c>
      <c r="F562" s="32">
        <v>907</v>
      </c>
      <c r="G562" s="32">
        <v>1280</v>
      </c>
      <c r="H562" s="32">
        <v>735</v>
      </c>
      <c r="I562" s="13">
        <v>1.2999999999999999E-3</v>
      </c>
    </row>
    <row r="563" spans="1:9" x14ac:dyDescent="0.3">
      <c r="A563" s="14">
        <v>42404</v>
      </c>
      <c r="B563" s="1" t="s">
        <v>477</v>
      </c>
      <c r="C563" s="1" t="s">
        <v>430</v>
      </c>
      <c r="D563" s="1">
        <v>0.01</v>
      </c>
      <c r="E563" s="9">
        <v>45986</v>
      </c>
      <c r="F563" s="32">
        <v>6230</v>
      </c>
      <c r="G563" s="32">
        <v>12065</v>
      </c>
      <c r="H563" s="32">
        <v>5094</v>
      </c>
      <c r="I563" s="13">
        <v>6.4000000000000003E-3</v>
      </c>
    </row>
    <row r="564" spans="1:9" x14ac:dyDescent="0.3">
      <c r="A564" s="14">
        <v>42404</v>
      </c>
      <c r="B564" s="1" t="s">
        <v>456</v>
      </c>
      <c r="C564" s="1" t="s">
        <v>430</v>
      </c>
      <c r="D564" s="1">
        <v>3.5000000000000003E-2</v>
      </c>
      <c r="E564" s="9">
        <v>46137</v>
      </c>
      <c r="F564" s="32">
        <v>1700</v>
      </c>
      <c r="G564" s="32">
        <v>5415</v>
      </c>
      <c r="H564" s="32">
        <v>1330</v>
      </c>
      <c r="I564" s="13">
        <v>6.7000000000000002E-3</v>
      </c>
    </row>
    <row r="565" spans="1:9" x14ac:dyDescent="0.3">
      <c r="A565" s="14">
        <v>42404</v>
      </c>
      <c r="B565" s="1" t="s">
        <v>445</v>
      </c>
      <c r="C565" s="1" t="s">
        <v>430</v>
      </c>
      <c r="D565" s="1">
        <v>0.04</v>
      </c>
      <c r="E565" s="9">
        <v>50703</v>
      </c>
      <c r="F565" s="32">
        <v>2645</v>
      </c>
      <c r="G565" s="32">
        <v>3956</v>
      </c>
      <c r="H565" s="32">
        <v>2066</v>
      </c>
      <c r="I565" s="13">
        <v>1.4800000000000001E-2</v>
      </c>
    </row>
    <row r="566" spans="1:9" x14ac:dyDescent="0.3">
      <c r="A566" s="14">
        <v>42418</v>
      </c>
      <c r="B566" s="1" t="s">
        <v>480</v>
      </c>
      <c r="C566" s="1" t="s">
        <v>430</v>
      </c>
      <c r="D566" s="1">
        <v>0</v>
      </c>
      <c r="E566" s="9">
        <v>43521</v>
      </c>
      <c r="F566" s="32">
        <v>4173</v>
      </c>
      <c r="G566" s="32">
        <v>6925</v>
      </c>
      <c r="H566" s="32">
        <v>3537</v>
      </c>
      <c r="I566" s="13">
        <v>-3.0999999999999999E-3</v>
      </c>
    </row>
    <row r="567" spans="1:9" x14ac:dyDescent="0.3">
      <c r="A567" s="14">
        <v>42418</v>
      </c>
      <c r="B567" s="1" t="s">
        <v>478</v>
      </c>
      <c r="C567" s="1" t="s">
        <v>430</v>
      </c>
      <c r="D567" s="1">
        <v>2.5000000000000001E-3</v>
      </c>
      <c r="E567" s="9">
        <v>44160</v>
      </c>
      <c r="F567" s="32">
        <v>5000</v>
      </c>
      <c r="G567" s="32">
        <v>6485</v>
      </c>
      <c r="H567" s="32">
        <v>3960</v>
      </c>
      <c r="I567" s="13">
        <v>-1.5E-3</v>
      </c>
    </row>
    <row r="568" spans="1:9" x14ac:dyDescent="0.3">
      <c r="A568" s="14">
        <v>42418</v>
      </c>
      <c r="B568" s="1" t="s">
        <v>458</v>
      </c>
      <c r="C568" s="1" t="s">
        <v>438</v>
      </c>
      <c r="D568" s="1">
        <v>1.8499999999999999E-2</v>
      </c>
      <c r="E568" s="9">
        <v>46593</v>
      </c>
      <c r="F568" s="32">
        <v>540</v>
      </c>
      <c r="G568" s="32">
        <v>1313</v>
      </c>
      <c r="H568" s="32">
        <v>498</v>
      </c>
      <c r="I568" s="13">
        <v>-2E-3</v>
      </c>
    </row>
    <row r="569" spans="1:9" x14ac:dyDescent="0.3">
      <c r="A569" s="14">
        <v>42418</v>
      </c>
      <c r="B569" s="1" t="s">
        <v>447</v>
      </c>
      <c r="C569" s="1" t="s">
        <v>438</v>
      </c>
      <c r="D569" s="1">
        <v>1.7999999999999999E-2</v>
      </c>
      <c r="E569" s="9">
        <v>51342</v>
      </c>
      <c r="F569" s="32">
        <v>612</v>
      </c>
      <c r="G569" s="32">
        <v>1183</v>
      </c>
      <c r="H569" s="32">
        <v>501</v>
      </c>
      <c r="I569" s="13">
        <v>1.6000000000000001E-3</v>
      </c>
    </row>
    <row r="570" spans="1:9" x14ac:dyDescent="0.3">
      <c r="A570" s="14">
        <v>42432</v>
      </c>
      <c r="B570" s="1" t="s">
        <v>467</v>
      </c>
      <c r="C570" s="1" t="s">
        <v>430</v>
      </c>
      <c r="D570" s="1">
        <v>1.7500000000000002E-2</v>
      </c>
      <c r="E570" s="9">
        <v>45071</v>
      </c>
      <c r="F570" s="32">
        <v>1509</v>
      </c>
      <c r="G570" s="32">
        <v>3660</v>
      </c>
      <c r="H570" s="32">
        <v>1509</v>
      </c>
      <c r="I570" s="13">
        <v>1.2999999999999999E-3</v>
      </c>
    </row>
    <row r="571" spans="1:9" x14ac:dyDescent="0.3">
      <c r="A571" s="14">
        <v>42432</v>
      </c>
      <c r="B571" s="1" t="s">
        <v>481</v>
      </c>
      <c r="C571" s="1" t="s">
        <v>430</v>
      </c>
      <c r="D571" s="1">
        <v>5.0000000000000001E-3</v>
      </c>
      <c r="E571" s="9">
        <v>46167</v>
      </c>
      <c r="F571" s="32">
        <v>5100</v>
      </c>
      <c r="G571" s="32">
        <v>8185</v>
      </c>
      <c r="H571" s="32">
        <v>5100</v>
      </c>
      <c r="I571" s="13">
        <v>6.3E-3</v>
      </c>
    </row>
    <row r="572" spans="1:9" x14ac:dyDescent="0.3">
      <c r="A572" s="14">
        <v>42432</v>
      </c>
      <c r="B572" s="1" t="s">
        <v>479</v>
      </c>
      <c r="C572" s="1" t="s">
        <v>430</v>
      </c>
      <c r="D572" s="1">
        <v>1.4999999999999999E-2</v>
      </c>
      <c r="E572" s="9">
        <v>47993</v>
      </c>
      <c r="F572" s="32">
        <v>2576</v>
      </c>
      <c r="G572" s="32">
        <v>4449</v>
      </c>
      <c r="H572" s="32">
        <v>2389</v>
      </c>
      <c r="I572" s="13">
        <v>1.12E-2</v>
      </c>
    </row>
    <row r="573" spans="1:9" x14ac:dyDescent="0.3">
      <c r="A573" s="14">
        <v>42446</v>
      </c>
      <c r="B573" s="1" t="s">
        <v>453</v>
      </c>
      <c r="C573" s="1" t="s">
        <v>430</v>
      </c>
      <c r="D573" s="1">
        <v>3.5000000000000003E-2</v>
      </c>
      <c r="E573" s="9">
        <v>43946</v>
      </c>
      <c r="F573" s="32">
        <v>1895</v>
      </c>
      <c r="G573" s="32">
        <v>4564</v>
      </c>
      <c r="H573" s="32">
        <v>1850</v>
      </c>
      <c r="I573" s="13">
        <v>-2.3E-3</v>
      </c>
    </row>
    <row r="574" spans="1:9" x14ac:dyDescent="0.3">
      <c r="A574" s="14">
        <v>42446</v>
      </c>
      <c r="B574" s="1" t="s">
        <v>478</v>
      </c>
      <c r="C574" s="1" t="s">
        <v>430</v>
      </c>
      <c r="D574" s="1">
        <v>2.5000000000000001E-3</v>
      </c>
      <c r="E574" s="9">
        <v>45986</v>
      </c>
      <c r="F574" s="32">
        <v>4387</v>
      </c>
      <c r="G574" s="32">
        <v>6090</v>
      </c>
      <c r="H574" s="32">
        <v>3465</v>
      </c>
      <c r="I574" s="13">
        <v>-1.6000000000000001E-3</v>
      </c>
    </row>
    <row r="575" spans="1:9" x14ac:dyDescent="0.3">
      <c r="A575" s="14">
        <v>42446</v>
      </c>
      <c r="B575" s="1" t="s">
        <v>463</v>
      </c>
      <c r="C575" s="1" t="s">
        <v>430</v>
      </c>
      <c r="D575" s="1">
        <v>2.2499999999999999E-2</v>
      </c>
      <c r="E575" s="9">
        <v>44859</v>
      </c>
      <c r="F575" s="32">
        <v>2138</v>
      </c>
      <c r="G575" s="32">
        <v>3710</v>
      </c>
      <c r="H575" s="32">
        <v>1685</v>
      </c>
      <c r="I575" s="13">
        <v>4.0000000000000002E-4</v>
      </c>
    </row>
    <row r="576" spans="1:9" x14ac:dyDescent="0.3">
      <c r="A576" s="14">
        <v>42446</v>
      </c>
      <c r="B576" s="1" t="s">
        <v>482</v>
      </c>
      <c r="C576" s="1" t="s">
        <v>438</v>
      </c>
      <c r="D576" s="1">
        <v>1E-3</v>
      </c>
      <c r="E576" s="9">
        <v>44256</v>
      </c>
      <c r="F576" s="32">
        <v>2290</v>
      </c>
      <c r="G576" s="32">
        <v>3472</v>
      </c>
      <c r="H576" s="32">
        <v>1847</v>
      </c>
      <c r="I576" s="13">
        <v>-8.5000000000000006E-3</v>
      </c>
    </row>
    <row r="577" spans="1:9" x14ac:dyDescent="0.3">
      <c r="A577" s="14">
        <v>42467</v>
      </c>
      <c r="B577" s="1" t="s">
        <v>474</v>
      </c>
      <c r="C577" s="1" t="s">
        <v>430</v>
      </c>
      <c r="D577" s="1">
        <v>5.0000000000000001E-3</v>
      </c>
      <c r="E577" s="9">
        <v>45802</v>
      </c>
      <c r="F577" s="32">
        <v>1805</v>
      </c>
      <c r="G577" s="32">
        <v>3930</v>
      </c>
      <c r="H577" s="32">
        <v>1805</v>
      </c>
      <c r="I577" s="13">
        <v>2.8999999999999998E-3</v>
      </c>
    </row>
    <row r="578" spans="1:9" x14ac:dyDescent="0.3">
      <c r="A578" s="14">
        <v>42467</v>
      </c>
      <c r="B578" s="1" t="s">
        <v>481</v>
      </c>
      <c r="C578" s="1" t="s">
        <v>430</v>
      </c>
      <c r="D578" s="1">
        <v>5.0000000000000001E-3</v>
      </c>
      <c r="E578" s="9">
        <v>46167</v>
      </c>
      <c r="F578" s="32">
        <v>4487</v>
      </c>
      <c r="G578" s="32">
        <v>7475</v>
      </c>
      <c r="H578" s="32">
        <v>4487</v>
      </c>
      <c r="I578" s="13">
        <v>4.3E-3</v>
      </c>
    </row>
    <row r="579" spans="1:9" x14ac:dyDescent="0.3">
      <c r="A579" s="14">
        <v>42467</v>
      </c>
      <c r="B579" s="1" t="s">
        <v>479</v>
      </c>
      <c r="C579" s="1" t="s">
        <v>430</v>
      </c>
      <c r="D579" s="1">
        <v>1.4999999999999999E-2</v>
      </c>
      <c r="E579" s="9">
        <v>47993</v>
      </c>
      <c r="F579" s="32">
        <v>1705</v>
      </c>
      <c r="G579" s="32">
        <v>4980</v>
      </c>
      <c r="H579" s="32">
        <v>1705</v>
      </c>
      <c r="I579" s="13">
        <v>8.6999999999999994E-3</v>
      </c>
    </row>
    <row r="580" spans="1:9" x14ac:dyDescent="0.3">
      <c r="A580" s="14">
        <v>42472</v>
      </c>
      <c r="B580" s="1" t="s">
        <v>483</v>
      </c>
      <c r="C580" s="1" t="s">
        <v>430</v>
      </c>
      <c r="D580" s="1">
        <v>1.2500000000000001E-2</v>
      </c>
      <c r="E580" s="9">
        <v>49820</v>
      </c>
      <c r="F580" s="32">
        <v>6000</v>
      </c>
      <c r="G580" s="32"/>
      <c r="H580" s="32"/>
      <c r="I580" s="13">
        <v>1.3100000000000001E-2</v>
      </c>
    </row>
    <row r="581" spans="1:9" x14ac:dyDescent="0.3">
      <c r="A581" s="14">
        <v>42472</v>
      </c>
      <c r="B581" s="1" t="s">
        <v>484</v>
      </c>
      <c r="C581" s="1" t="s">
        <v>430</v>
      </c>
      <c r="D581" s="1">
        <v>1.7500000000000002E-2</v>
      </c>
      <c r="E581" s="9">
        <v>60777</v>
      </c>
      <c r="F581" s="32">
        <v>3000</v>
      </c>
      <c r="G581" s="32"/>
      <c r="H581" s="32"/>
      <c r="I581" s="13">
        <v>1.9199999999999998E-2</v>
      </c>
    </row>
    <row r="582" spans="1:9" x14ac:dyDescent="0.3">
      <c r="A582" s="14">
        <v>42481</v>
      </c>
      <c r="B582" s="1" t="s">
        <v>485</v>
      </c>
      <c r="C582" s="1" t="s">
        <v>430</v>
      </c>
      <c r="D582" s="1">
        <v>0</v>
      </c>
      <c r="E582" s="9">
        <v>44341</v>
      </c>
      <c r="F582" s="32">
        <v>4095</v>
      </c>
      <c r="G582" s="32">
        <v>7970</v>
      </c>
      <c r="H582" s="32">
        <v>4095</v>
      </c>
      <c r="I582" s="13">
        <v>-1.5E-3</v>
      </c>
    </row>
    <row r="583" spans="1:9" x14ac:dyDescent="0.3">
      <c r="A583" s="14">
        <v>42481</v>
      </c>
      <c r="B583" s="1" t="s">
        <v>460</v>
      </c>
      <c r="C583" s="1" t="s">
        <v>430</v>
      </c>
      <c r="D583" s="1">
        <v>0.03</v>
      </c>
      <c r="E583" s="9">
        <v>44676</v>
      </c>
      <c r="F583" s="32">
        <v>1890</v>
      </c>
      <c r="G583" s="32">
        <v>4615</v>
      </c>
      <c r="H583" s="32">
        <v>1890</v>
      </c>
      <c r="I583" s="13">
        <v>-5.9999999999999995E-4</v>
      </c>
    </row>
    <row r="584" spans="1:9" x14ac:dyDescent="0.3">
      <c r="A584" s="14">
        <v>42481</v>
      </c>
      <c r="B584" s="1" t="s">
        <v>465</v>
      </c>
      <c r="C584" s="1" t="s">
        <v>438</v>
      </c>
      <c r="D584" s="1">
        <v>2.5000000000000001E-3</v>
      </c>
      <c r="E584" s="9">
        <v>45498</v>
      </c>
      <c r="F584" s="32">
        <v>1050</v>
      </c>
      <c r="G584" s="32">
        <v>2010</v>
      </c>
      <c r="H584" s="32">
        <v>1050</v>
      </c>
      <c r="I584" s="13">
        <v>-8.0000000000000002E-3</v>
      </c>
    </row>
    <row r="585" spans="1:9" x14ac:dyDescent="0.3">
      <c r="A585" s="14">
        <v>42481</v>
      </c>
      <c r="B585" s="1" t="s">
        <v>472</v>
      </c>
      <c r="C585" s="1" t="s">
        <v>438</v>
      </c>
      <c r="D585" s="1">
        <v>7.000000000000001E-3</v>
      </c>
      <c r="E585" s="9">
        <v>47689</v>
      </c>
      <c r="F585" s="32">
        <v>430</v>
      </c>
      <c r="G585" s="32">
        <v>1060</v>
      </c>
      <c r="H585" s="32">
        <v>430</v>
      </c>
      <c r="I585" s="13">
        <v>-3.3E-3</v>
      </c>
    </row>
    <row r="586" spans="1:9" x14ac:dyDescent="0.3">
      <c r="A586" s="14">
        <v>42494</v>
      </c>
      <c r="B586" s="1" t="s">
        <v>429</v>
      </c>
      <c r="C586" s="1" t="s">
        <v>430</v>
      </c>
      <c r="D586" s="1">
        <v>0.06</v>
      </c>
      <c r="E586" s="9">
        <v>45955</v>
      </c>
      <c r="F586" s="32">
        <v>2071</v>
      </c>
      <c r="G586" s="32">
        <v>3380</v>
      </c>
      <c r="H586" s="32">
        <v>1845</v>
      </c>
      <c r="I586" s="13">
        <v>3.8999999999999998E-3</v>
      </c>
    </row>
    <row r="587" spans="1:9" x14ac:dyDescent="0.3">
      <c r="A587" s="14">
        <v>42494</v>
      </c>
      <c r="B587" s="1" t="s">
        <v>481</v>
      </c>
      <c r="C587" s="1" t="s">
        <v>430</v>
      </c>
      <c r="D587" s="1">
        <v>5.0000000000000001E-3</v>
      </c>
      <c r="E587" s="9">
        <v>46167</v>
      </c>
      <c r="F587" s="32">
        <v>5326</v>
      </c>
      <c r="G587" s="32">
        <v>7095</v>
      </c>
      <c r="H587" s="32">
        <v>4120</v>
      </c>
      <c r="I587" s="13">
        <v>5.7000000000000002E-3</v>
      </c>
    </row>
    <row r="588" spans="1:9" x14ac:dyDescent="0.3">
      <c r="A588" s="14">
        <v>42494</v>
      </c>
      <c r="B588" s="1" t="s">
        <v>479</v>
      </c>
      <c r="C588" s="1" t="s">
        <v>430</v>
      </c>
      <c r="D588" s="1">
        <v>1.4999999999999999E-2</v>
      </c>
      <c r="E588" s="9">
        <v>47993</v>
      </c>
      <c r="F588" s="32">
        <v>2528</v>
      </c>
      <c r="G588" s="32">
        <v>3605</v>
      </c>
      <c r="H588" s="32">
        <v>1965</v>
      </c>
      <c r="I588" s="13">
        <v>1.0200000000000001E-2</v>
      </c>
    </row>
    <row r="589" spans="1:9" x14ac:dyDescent="0.3">
      <c r="A589" s="14">
        <v>42509</v>
      </c>
      <c r="B589" s="1" t="s">
        <v>480</v>
      </c>
      <c r="C589" s="1" t="s">
        <v>430</v>
      </c>
      <c r="D589" s="1">
        <v>0</v>
      </c>
      <c r="E589" s="9">
        <v>43521</v>
      </c>
      <c r="F589" s="32">
        <v>3501</v>
      </c>
      <c r="G589" s="32">
        <v>6882</v>
      </c>
      <c r="H589" s="32">
        <v>2982</v>
      </c>
      <c r="I589" s="13">
        <v>-3.5999999999999999E-3</v>
      </c>
    </row>
    <row r="590" spans="1:9" x14ac:dyDescent="0.3">
      <c r="A590" s="14">
        <v>42509</v>
      </c>
      <c r="B590" s="1" t="s">
        <v>485</v>
      </c>
      <c r="C590" s="1" t="s">
        <v>430</v>
      </c>
      <c r="D590" s="1">
        <v>0</v>
      </c>
      <c r="E590" s="9">
        <v>44341</v>
      </c>
      <c r="F590" s="32">
        <v>4041</v>
      </c>
      <c r="G590" s="32">
        <v>6409</v>
      </c>
      <c r="H590" s="32">
        <v>3234</v>
      </c>
      <c r="I590" s="13">
        <v>-1.5E-3</v>
      </c>
    </row>
    <row r="591" spans="1:9" x14ac:dyDescent="0.3">
      <c r="A591" s="14">
        <v>42509</v>
      </c>
      <c r="B591" s="1" t="s">
        <v>482</v>
      </c>
      <c r="C591" s="1" t="s">
        <v>438</v>
      </c>
      <c r="D591" s="1">
        <v>1E-3</v>
      </c>
      <c r="E591" s="9">
        <v>44256</v>
      </c>
      <c r="F591" s="32">
        <v>845</v>
      </c>
      <c r="G591" s="32">
        <v>1685</v>
      </c>
      <c r="H591" s="32">
        <v>845</v>
      </c>
      <c r="I591" s="13">
        <v>-9.9000000000000008E-3</v>
      </c>
    </row>
    <row r="592" spans="1:9" x14ac:dyDescent="0.3">
      <c r="A592" s="14">
        <v>42509</v>
      </c>
      <c r="B592" s="1" t="s">
        <v>476</v>
      </c>
      <c r="C592" s="1" t="s">
        <v>435</v>
      </c>
      <c r="D592" s="1">
        <v>1E-3</v>
      </c>
      <c r="E592" s="9">
        <v>45717</v>
      </c>
      <c r="F592" s="32">
        <v>381</v>
      </c>
      <c r="G592" s="32">
        <v>1215</v>
      </c>
      <c r="H592" s="32">
        <v>345</v>
      </c>
      <c r="I592" s="13">
        <v>-6.1000000000000004E-3</v>
      </c>
    </row>
    <row r="593" spans="1:9" x14ac:dyDescent="0.3">
      <c r="A593" s="14">
        <v>42509</v>
      </c>
      <c r="B593" s="1" t="s">
        <v>472</v>
      </c>
      <c r="C593" s="1" t="s">
        <v>438</v>
      </c>
      <c r="D593" s="1">
        <v>7.000000000000001E-3</v>
      </c>
      <c r="E593" s="9">
        <v>47689</v>
      </c>
      <c r="F593" s="32">
        <v>474</v>
      </c>
      <c r="G593" s="32">
        <v>1095</v>
      </c>
      <c r="H593" s="32">
        <v>425</v>
      </c>
      <c r="I593" s="13">
        <v>-3.7000000000000002E-3</v>
      </c>
    </row>
    <row r="594" spans="1:9" x14ac:dyDescent="0.3">
      <c r="A594" s="14">
        <v>42523</v>
      </c>
      <c r="B594" s="1" t="s">
        <v>468</v>
      </c>
      <c r="C594" s="1" t="s">
        <v>430</v>
      </c>
      <c r="D594" s="1">
        <v>2.2499999999999999E-2</v>
      </c>
      <c r="E594" s="9">
        <v>45437</v>
      </c>
      <c r="F594" s="32">
        <v>2780</v>
      </c>
      <c r="G594" s="32">
        <v>4405</v>
      </c>
      <c r="H594" s="32">
        <v>2480</v>
      </c>
      <c r="I594" s="13">
        <v>1.6000000000000001E-3</v>
      </c>
    </row>
    <row r="595" spans="1:9" x14ac:dyDescent="0.3">
      <c r="A595" s="14">
        <v>42523</v>
      </c>
      <c r="B595" s="1" t="s">
        <v>481</v>
      </c>
      <c r="C595" s="1" t="s">
        <v>430</v>
      </c>
      <c r="D595" s="1">
        <v>5.0000000000000001E-3</v>
      </c>
      <c r="E595" s="9">
        <v>46167</v>
      </c>
      <c r="F595" s="32">
        <v>5392</v>
      </c>
      <c r="G595" s="32">
        <v>7340</v>
      </c>
      <c r="H595" s="32">
        <v>4140</v>
      </c>
      <c r="I595" s="13">
        <v>4.8999999999999998E-3</v>
      </c>
    </row>
    <row r="596" spans="1:9" x14ac:dyDescent="0.3">
      <c r="A596" s="14">
        <v>42523</v>
      </c>
      <c r="B596" s="1" t="s">
        <v>466</v>
      </c>
      <c r="C596" s="1" t="s">
        <v>430</v>
      </c>
      <c r="D596" s="1">
        <v>3.2500000000000001E-2</v>
      </c>
      <c r="E596" s="9">
        <v>53107</v>
      </c>
      <c r="F596" s="32">
        <v>2891</v>
      </c>
      <c r="G596" s="32">
        <v>3390</v>
      </c>
      <c r="H596" s="32">
        <v>2225</v>
      </c>
      <c r="I596" s="13">
        <v>1.44E-2</v>
      </c>
    </row>
    <row r="597" spans="1:9" x14ac:dyDescent="0.3">
      <c r="A597" s="14">
        <v>42537</v>
      </c>
      <c r="B597" s="1" t="s">
        <v>473</v>
      </c>
      <c r="C597" s="1" t="s">
        <v>430</v>
      </c>
      <c r="D597" s="1">
        <v>5.0000000000000001E-3</v>
      </c>
      <c r="E597" s="9">
        <v>43794</v>
      </c>
      <c r="F597" s="32">
        <v>2404</v>
      </c>
      <c r="G597" s="32">
        <v>4141</v>
      </c>
      <c r="H597" s="32">
        <v>2116</v>
      </c>
      <c r="I597" s="13">
        <v>-3.3E-3</v>
      </c>
    </row>
    <row r="598" spans="1:9" x14ac:dyDescent="0.3">
      <c r="A598" s="14">
        <v>42537</v>
      </c>
      <c r="B598" s="1" t="s">
        <v>485</v>
      </c>
      <c r="C598" s="1" t="s">
        <v>430</v>
      </c>
      <c r="D598" s="1">
        <v>0</v>
      </c>
      <c r="E598" s="9">
        <v>44341</v>
      </c>
      <c r="F598" s="32">
        <v>2497</v>
      </c>
      <c r="G598" s="32">
        <v>5030</v>
      </c>
      <c r="H598" s="32">
        <v>2365</v>
      </c>
      <c r="I598" s="13">
        <v>-1.9E-3</v>
      </c>
    </row>
    <row r="599" spans="1:9" x14ac:dyDescent="0.3">
      <c r="A599" s="14">
        <v>42537</v>
      </c>
      <c r="B599" s="1" t="s">
        <v>467</v>
      </c>
      <c r="C599" s="1" t="s">
        <v>430</v>
      </c>
      <c r="D599" s="1">
        <v>1.7500000000000002E-2</v>
      </c>
      <c r="E599" s="9">
        <v>45071</v>
      </c>
      <c r="F599" s="32">
        <v>1370</v>
      </c>
      <c r="G599" s="32">
        <v>2170</v>
      </c>
      <c r="H599" s="32">
        <v>1370</v>
      </c>
      <c r="I599" s="13">
        <v>-1E-4</v>
      </c>
    </row>
    <row r="600" spans="1:9" x14ac:dyDescent="0.3">
      <c r="A600" s="14">
        <v>42537</v>
      </c>
      <c r="B600" s="1" t="s">
        <v>464</v>
      </c>
      <c r="C600" s="1" t="s">
        <v>435</v>
      </c>
      <c r="D600" s="1">
        <v>1E-3</v>
      </c>
      <c r="E600" s="9">
        <v>44402</v>
      </c>
      <c r="F600" s="32">
        <v>758</v>
      </c>
      <c r="G600" s="32">
        <v>1575</v>
      </c>
      <c r="H600" s="32">
        <v>739</v>
      </c>
      <c r="I600" s="13">
        <v>-8.6999999999999994E-3</v>
      </c>
    </row>
    <row r="601" spans="1:9" x14ac:dyDescent="0.3">
      <c r="A601" s="14">
        <v>42537</v>
      </c>
      <c r="B601" s="1" t="s">
        <v>458</v>
      </c>
      <c r="C601" s="1" t="s">
        <v>438</v>
      </c>
      <c r="D601" s="1">
        <v>1.8499999999999999E-2</v>
      </c>
      <c r="E601" s="9">
        <v>46593</v>
      </c>
      <c r="F601" s="32">
        <v>543</v>
      </c>
      <c r="G601" s="32">
        <v>1195</v>
      </c>
      <c r="H601" s="32">
        <v>510</v>
      </c>
      <c r="I601" s="13">
        <v>-5.1999999999999998E-3</v>
      </c>
    </row>
    <row r="602" spans="1:9" x14ac:dyDescent="0.3">
      <c r="A602" s="14">
        <v>42558</v>
      </c>
      <c r="B602" s="1" t="s">
        <v>481</v>
      </c>
      <c r="C602" s="1" t="s">
        <v>430</v>
      </c>
      <c r="D602" s="1">
        <v>5.0000000000000001E-3</v>
      </c>
      <c r="E602" s="9">
        <v>46167</v>
      </c>
      <c r="F602" s="32">
        <v>3566</v>
      </c>
      <c r="G602" s="32">
        <v>7670</v>
      </c>
      <c r="H602" s="32">
        <v>3109</v>
      </c>
      <c r="I602" s="13">
        <v>1.6000000000000001E-3</v>
      </c>
    </row>
    <row r="603" spans="1:9" x14ac:dyDescent="0.3">
      <c r="A603" s="14">
        <v>42558</v>
      </c>
      <c r="B603" s="1" t="s">
        <v>479</v>
      </c>
      <c r="C603" s="1" t="s">
        <v>430</v>
      </c>
      <c r="D603" s="1">
        <v>1.4999999999999999E-2</v>
      </c>
      <c r="E603" s="9">
        <v>47993</v>
      </c>
      <c r="F603" s="32">
        <v>4128</v>
      </c>
      <c r="G603" s="32">
        <v>5332</v>
      </c>
      <c r="H603" s="32">
        <v>3215</v>
      </c>
      <c r="I603" s="13">
        <v>4.7999999999999996E-3</v>
      </c>
    </row>
    <row r="604" spans="1:9" x14ac:dyDescent="0.3">
      <c r="A604" s="14">
        <v>42558</v>
      </c>
      <c r="B604" s="1" t="s">
        <v>483</v>
      </c>
      <c r="C604" s="1" t="s">
        <v>430</v>
      </c>
      <c r="D604" s="1">
        <v>1.2500000000000001E-2</v>
      </c>
      <c r="E604" s="9">
        <v>49820</v>
      </c>
      <c r="F604" s="32">
        <v>2789</v>
      </c>
      <c r="G604" s="32">
        <v>3808</v>
      </c>
      <c r="H604" s="32">
        <v>2147</v>
      </c>
      <c r="I604" s="13">
        <v>7.3000000000000001E-3</v>
      </c>
    </row>
    <row r="605" spans="1:9" x14ac:dyDescent="0.3">
      <c r="A605" s="14">
        <v>42558</v>
      </c>
      <c r="B605" s="1" t="s">
        <v>450</v>
      </c>
      <c r="C605" s="1" t="s">
        <v>430</v>
      </c>
      <c r="D605" s="1">
        <v>4.4999999999999998E-2</v>
      </c>
      <c r="E605" s="9">
        <v>51616</v>
      </c>
      <c r="F605" s="32">
        <v>1983</v>
      </c>
      <c r="G605" s="32">
        <v>2533</v>
      </c>
      <c r="H605" s="32">
        <v>1523</v>
      </c>
      <c r="I605" s="13">
        <v>7.9000000000000008E-3</v>
      </c>
    </row>
    <row r="606" spans="1:9" x14ac:dyDescent="0.3">
      <c r="A606" s="14">
        <v>42572</v>
      </c>
      <c r="B606" s="1" t="s">
        <v>480</v>
      </c>
      <c r="C606" s="1" t="s">
        <v>430</v>
      </c>
      <c r="D606" s="1">
        <v>0</v>
      </c>
      <c r="E606" s="9">
        <v>43521</v>
      </c>
      <c r="F606" s="32">
        <v>2899</v>
      </c>
      <c r="G606" s="32">
        <v>6710</v>
      </c>
      <c r="H606" s="32">
        <v>2511</v>
      </c>
      <c r="I606" s="13">
        <v>-4.7999999999999996E-3</v>
      </c>
    </row>
    <row r="607" spans="1:9" x14ac:dyDescent="0.3">
      <c r="A607" s="14">
        <v>42572</v>
      </c>
      <c r="B607" s="1" t="s">
        <v>485</v>
      </c>
      <c r="C607" s="1" t="s">
        <v>430</v>
      </c>
      <c r="D607" s="1">
        <v>0</v>
      </c>
      <c r="E607" s="9">
        <v>44341</v>
      </c>
      <c r="F607" s="32">
        <v>3510</v>
      </c>
      <c r="G607" s="32">
        <v>5115</v>
      </c>
      <c r="H607" s="32">
        <v>2710</v>
      </c>
      <c r="I607" s="13">
        <v>-3.3E-3</v>
      </c>
    </row>
    <row r="608" spans="1:9" x14ac:dyDescent="0.3">
      <c r="A608" s="14">
        <v>42572</v>
      </c>
      <c r="B608" s="1" t="s">
        <v>448</v>
      </c>
      <c r="C608" s="1" t="s">
        <v>430</v>
      </c>
      <c r="D608" s="1">
        <v>4.2500000000000003E-2</v>
      </c>
      <c r="E608" s="9">
        <v>45224</v>
      </c>
      <c r="F608" s="32">
        <v>2303</v>
      </c>
      <c r="G608" s="32">
        <v>3460</v>
      </c>
      <c r="H608" s="32">
        <v>1775</v>
      </c>
      <c r="I608" s="13">
        <v>-1.4E-3</v>
      </c>
    </row>
    <row r="609" spans="1:9" x14ac:dyDescent="0.3">
      <c r="A609" s="14">
        <v>42572</v>
      </c>
      <c r="B609" s="1" t="s">
        <v>476</v>
      </c>
      <c r="C609" s="1" t="s">
        <v>435</v>
      </c>
      <c r="D609" s="1">
        <v>1E-3</v>
      </c>
      <c r="E609" s="9">
        <v>45717</v>
      </c>
      <c r="F609" s="32">
        <v>864</v>
      </c>
      <c r="G609" s="32">
        <v>1521</v>
      </c>
      <c r="H609" s="32">
        <v>778</v>
      </c>
      <c r="I609" s="13">
        <v>-7.4000000000000003E-3</v>
      </c>
    </row>
    <row r="610" spans="1:9" x14ac:dyDescent="0.3">
      <c r="A610" s="14">
        <v>42572</v>
      </c>
      <c r="B610" s="1" t="s">
        <v>472</v>
      </c>
      <c r="C610" s="1" t="s">
        <v>438</v>
      </c>
      <c r="D610" s="1">
        <v>7.000000000000001E-3</v>
      </c>
      <c r="E610" s="9">
        <v>47689</v>
      </c>
      <c r="F610" s="32">
        <v>386</v>
      </c>
      <c r="G610" s="32">
        <v>815</v>
      </c>
      <c r="H610" s="32">
        <v>365</v>
      </c>
      <c r="I610" s="13">
        <v>-5.5999999999999999E-3</v>
      </c>
    </row>
    <row r="611" spans="1:9" x14ac:dyDescent="0.3">
      <c r="A611" s="14">
        <v>42572</v>
      </c>
      <c r="B611" s="1" t="s">
        <v>447</v>
      </c>
      <c r="C611" s="1" t="s">
        <v>438</v>
      </c>
      <c r="D611" s="1">
        <v>1.7999999999999999E-2</v>
      </c>
      <c r="E611" s="9">
        <v>51342</v>
      </c>
      <c r="F611" s="32">
        <v>319</v>
      </c>
      <c r="G611" s="32">
        <v>665</v>
      </c>
      <c r="H611" s="32">
        <v>265</v>
      </c>
      <c r="I611" s="13">
        <v>-3.5999999999999999E-3</v>
      </c>
    </row>
    <row r="612" spans="1:9" x14ac:dyDescent="0.3">
      <c r="A612" s="14">
        <v>42586</v>
      </c>
      <c r="B612" s="1" t="s">
        <v>481</v>
      </c>
      <c r="C612" s="1" t="s">
        <v>430</v>
      </c>
      <c r="D612" s="1">
        <v>5.0000000000000001E-3</v>
      </c>
      <c r="E612" s="9">
        <v>46167</v>
      </c>
      <c r="F612" s="32">
        <v>3651</v>
      </c>
      <c r="G612" s="32">
        <v>8570</v>
      </c>
      <c r="H612" s="32">
        <v>3038</v>
      </c>
      <c r="I612" s="13">
        <v>1.9E-3</v>
      </c>
    </row>
    <row r="613" spans="1:9" x14ac:dyDescent="0.3">
      <c r="A613" s="14">
        <v>42586</v>
      </c>
      <c r="B613" s="1" t="s">
        <v>436</v>
      </c>
      <c r="C613" s="1" t="s">
        <v>430</v>
      </c>
      <c r="D613" s="1">
        <v>5.7500000000000002E-2</v>
      </c>
      <c r="E613" s="9">
        <v>48512</v>
      </c>
      <c r="F613" s="32">
        <v>2170</v>
      </c>
      <c r="G613" s="32">
        <v>2475</v>
      </c>
      <c r="H613" s="32">
        <v>1665</v>
      </c>
      <c r="I613" s="13">
        <v>5.1999999999999998E-3</v>
      </c>
    </row>
    <row r="614" spans="1:9" x14ac:dyDescent="0.3">
      <c r="A614" s="14">
        <v>42586</v>
      </c>
      <c r="B614" s="1" t="s">
        <v>441</v>
      </c>
      <c r="C614" s="1" t="s">
        <v>430</v>
      </c>
      <c r="D614" s="1">
        <v>4.7500000000000001E-2</v>
      </c>
      <c r="E614" s="9">
        <v>49424</v>
      </c>
      <c r="F614" s="32">
        <v>1674</v>
      </c>
      <c r="G614" s="32">
        <v>2167</v>
      </c>
      <c r="H614" s="32">
        <v>1292</v>
      </c>
      <c r="I614" s="13">
        <v>6.4000000000000003E-3</v>
      </c>
    </row>
    <row r="615" spans="1:9" x14ac:dyDescent="0.3">
      <c r="A615" s="14">
        <v>42586</v>
      </c>
      <c r="B615" s="1" t="s">
        <v>458</v>
      </c>
      <c r="C615" s="1" t="s">
        <v>438</v>
      </c>
      <c r="D615" s="1">
        <v>1.8499999999999999E-2</v>
      </c>
      <c r="E615" s="9">
        <v>46593</v>
      </c>
      <c r="F615" s="32">
        <v>478</v>
      </c>
      <c r="G615" s="32">
        <v>853</v>
      </c>
      <c r="H615" s="32">
        <v>387</v>
      </c>
      <c r="I615" s="13">
        <v>-7.4999999999999997E-3</v>
      </c>
    </row>
    <row r="616" spans="1:9" x14ac:dyDescent="0.3">
      <c r="A616" s="14">
        <v>42586</v>
      </c>
      <c r="B616" s="1" t="s">
        <v>434</v>
      </c>
      <c r="C616" s="1" t="s">
        <v>435</v>
      </c>
      <c r="D616" s="1">
        <v>3.4000000000000002E-2</v>
      </c>
      <c r="E616" s="9">
        <v>47324</v>
      </c>
      <c r="F616" s="32">
        <v>265</v>
      </c>
      <c r="G616" s="32">
        <v>558</v>
      </c>
      <c r="H616" s="32">
        <v>223</v>
      </c>
      <c r="I616" s="13">
        <v>-7.9000000000000008E-3</v>
      </c>
    </row>
    <row r="617" spans="1:9" x14ac:dyDescent="0.3">
      <c r="A617" s="14">
        <v>42614</v>
      </c>
      <c r="B617" s="1" t="s">
        <v>486</v>
      </c>
      <c r="C617" s="1" t="s">
        <v>430</v>
      </c>
      <c r="D617" s="1">
        <v>2.5000000000000001E-3</v>
      </c>
      <c r="E617" s="9">
        <v>46351</v>
      </c>
      <c r="F617" s="32">
        <v>5570</v>
      </c>
      <c r="G617" s="32">
        <v>10857</v>
      </c>
      <c r="H617" s="32">
        <v>5265</v>
      </c>
      <c r="I617" s="13">
        <v>2.5999999999999999E-3</v>
      </c>
    </row>
    <row r="618" spans="1:9" x14ac:dyDescent="0.3">
      <c r="A618" s="14">
        <v>42614</v>
      </c>
      <c r="B618" s="1" t="s">
        <v>483</v>
      </c>
      <c r="C618" s="1" t="s">
        <v>430</v>
      </c>
      <c r="D618" s="1">
        <v>1.2500000000000001E-2</v>
      </c>
      <c r="E618" s="9">
        <v>49820</v>
      </c>
      <c r="F618" s="32">
        <v>2366</v>
      </c>
      <c r="G618" s="32">
        <v>2870</v>
      </c>
      <c r="H618" s="32">
        <v>1935</v>
      </c>
      <c r="I618" s="13">
        <v>8.2000000000000007E-3</v>
      </c>
    </row>
    <row r="619" spans="1:9" x14ac:dyDescent="0.3">
      <c r="A619" s="14">
        <v>42614</v>
      </c>
      <c r="B619" s="1" t="s">
        <v>466</v>
      </c>
      <c r="C619" s="1" t="s">
        <v>430</v>
      </c>
      <c r="D619" s="1">
        <v>3.2500000000000001E-2</v>
      </c>
      <c r="E619" s="9">
        <v>53107</v>
      </c>
      <c r="F619" s="32">
        <v>1802</v>
      </c>
      <c r="G619" s="32">
        <v>2789</v>
      </c>
      <c r="H619" s="32">
        <v>1799</v>
      </c>
      <c r="I619" s="13">
        <v>1.01E-2</v>
      </c>
    </row>
    <row r="620" spans="1:9" x14ac:dyDescent="0.3">
      <c r="A620" s="14">
        <v>42628</v>
      </c>
      <c r="B620" s="1" t="s">
        <v>480</v>
      </c>
      <c r="C620" s="1" t="s">
        <v>430</v>
      </c>
      <c r="D620" s="1">
        <v>0</v>
      </c>
      <c r="E620" s="9">
        <v>43521</v>
      </c>
      <c r="F620" s="32">
        <v>3433</v>
      </c>
      <c r="G620" s="32">
        <v>8220</v>
      </c>
      <c r="H620" s="32">
        <v>3154</v>
      </c>
      <c r="I620" s="13">
        <v>-5.4999999999999997E-3</v>
      </c>
    </row>
    <row r="621" spans="1:9" x14ac:dyDescent="0.3">
      <c r="A621" s="14">
        <v>42628</v>
      </c>
      <c r="B621" s="1" t="s">
        <v>485</v>
      </c>
      <c r="C621" s="1" t="s">
        <v>430</v>
      </c>
      <c r="D621" s="1">
        <v>0</v>
      </c>
      <c r="E621" s="9">
        <v>44341</v>
      </c>
      <c r="F621" s="32">
        <v>3470</v>
      </c>
      <c r="G621" s="32">
        <v>7725</v>
      </c>
      <c r="H621" s="32">
        <v>2845</v>
      </c>
      <c r="I621" s="13">
        <v>-3.7000000000000002E-3</v>
      </c>
    </row>
    <row r="622" spans="1:9" x14ac:dyDescent="0.3">
      <c r="A622" s="14">
        <v>42628</v>
      </c>
      <c r="B622" s="1" t="s">
        <v>482</v>
      </c>
      <c r="C622" s="1" t="s">
        <v>438</v>
      </c>
      <c r="D622" s="1">
        <v>1E-3</v>
      </c>
      <c r="E622" s="9">
        <v>44256</v>
      </c>
      <c r="F622" s="32">
        <v>947</v>
      </c>
      <c r="G622" s="32">
        <v>1540</v>
      </c>
      <c r="H622" s="32">
        <v>776</v>
      </c>
      <c r="I622" s="13">
        <v>-1.1599999999999999E-2</v>
      </c>
    </row>
    <row r="623" spans="1:9" x14ac:dyDescent="0.3">
      <c r="A623" s="14">
        <v>42628</v>
      </c>
      <c r="B623" s="1" t="s">
        <v>476</v>
      </c>
      <c r="C623" s="1" t="s">
        <v>435</v>
      </c>
      <c r="D623" s="1">
        <v>1E-3</v>
      </c>
      <c r="E623" s="9">
        <v>45717</v>
      </c>
      <c r="F623" s="32">
        <v>596</v>
      </c>
      <c r="G623" s="32">
        <v>1135</v>
      </c>
      <c r="H623" s="32">
        <v>470</v>
      </c>
      <c r="I623" s="13">
        <v>-8.3000000000000001E-3</v>
      </c>
    </row>
    <row r="624" spans="1:9" x14ac:dyDescent="0.3">
      <c r="A624" s="14">
        <v>42691</v>
      </c>
      <c r="B624" s="1" t="s">
        <v>487</v>
      </c>
      <c r="C624" s="1" t="s">
        <v>438</v>
      </c>
      <c r="D624" s="1">
        <v>1E-3</v>
      </c>
      <c r="E624" s="9">
        <v>53898</v>
      </c>
      <c r="F624" s="32">
        <v>4000</v>
      </c>
      <c r="G624" s="32"/>
      <c r="H624" s="32"/>
      <c r="I624" s="13">
        <v>-2.5999999999999999E-3</v>
      </c>
    </row>
    <row r="625" spans="1:9" x14ac:dyDescent="0.3">
      <c r="A625" s="14">
        <v>42649</v>
      </c>
      <c r="B625" s="1" t="s">
        <v>486</v>
      </c>
      <c r="C625" s="1" t="s">
        <v>430</v>
      </c>
      <c r="D625" s="1">
        <v>2.5000000000000001E-3</v>
      </c>
      <c r="E625" s="9">
        <v>46351</v>
      </c>
      <c r="F625" s="32">
        <v>3160</v>
      </c>
      <c r="G625" s="32">
        <v>9695</v>
      </c>
      <c r="H625" s="32">
        <v>3160</v>
      </c>
      <c r="I625" s="13">
        <v>2.8E-3</v>
      </c>
    </row>
    <row r="626" spans="1:9" x14ac:dyDescent="0.3">
      <c r="A626" s="14">
        <v>42649</v>
      </c>
      <c r="B626" s="1" t="s">
        <v>479</v>
      </c>
      <c r="C626" s="1" t="s">
        <v>430</v>
      </c>
      <c r="D626" s="1">
        <v>1.4999999999999999E-2</v>
      </c>
      <c r="E626" s="9">
        <v>47993</v>
      </c>
      <c r="F626" s="32">
        <v>2932</v>
      </c>
      <c r="G626" s="32">
        <v>5165</v>
      </c>
      <c r="H626" s="32">
        <v>2932</v>
      </c>
      <c r="I626" s="13">
        <v>6.0000000000000001E-3</v>
      </c>
    </row>
    <row r="627" spans="1:9" x14ac:dyDescent="0.3">
      <c r="A627" s="14">
        <v>42649</v>
      </c>
      <c r="B627" s="1" t="s">
        <v>484</v>
      </c>
      <c r="C627" s="1" t="s">
        <v>430</v>
      </c>
      <c r="D627" s="1">
        <v>1.7500000000000002E-2</v>
      </c>
      <c r="E627" s="9">
        <v>60777</v>
      </c>
      <c r="F627" s="32">
        <v>1439</v>
      </c>
      <c r="G627" s="32">
        <v>3094</v>
      </c>
      <c r="H627" s="32">
        <v>1407</v>
      </c>
      <c r="I627" s="13">
        <v>1.43E-2</v>
      </c>
    </row>
    <row r="628" spans="1:9" x14ac:dyDescent="0.3">
      <c r="A628" s="14">
        <v>42663</v>
      </c>
      <c r="B628" s="1" t="s">
        <v>485</v>
      </c>
      <c r="C628" s="1" t="s">
        <v>430</v>
      </c>
      <c r="D628" s="1">
        <v>0</v>
      </c>
      <c r="E628" s="9">
        <v>44341</v>
      </c>
      <c r="F628" s="32">
        <v>4239</v>
      </c>
      <c r="G628" s="32">
        <v>8596</v>
      </c>
      <c r="H628" s="32">
        <v>4005</v>
      </c>
      <c r="I628" s="13">
        <v>-3.8E-3</v>
      </c>
    </row>
    <row r="629" spans="1:9" x14ac:dyDescent="0.3">
      <c r="A629" s="14">
        <v>42663</v>
      </c>
      <c r="B629" s="1" t="s">
        <v>460</v>
      </c>
      <c r="C629" s="1" t="s">
        <v>430</v>
      </c>
      <c r="D629" s="1">
        <v>0.03</v>
      </c>
      <c r="E629" s="9">
        <v>44676</v>
      </c>
      <c r="F629" s="32">
        <v>2088</v>
      </c>
      <c r="G629" s="32">
        <v>4800</v>
      </c>
      <c r="H629" s="32">
        <v>1990</v>
      </c>
      <c r="I629" s="13">
        <v>-3.2000000000000002E-3</v>
      </c>
    </row>
    <row r="630" spans="1:9" x14ac:dyDescent="0.3">
      <c r="A630" s="14">
        <v>42663</v>
      </c>
      <c r="B630" s="1" t="s">
        <v>465</v>
      </c>
      <c r="C630" s="1" t="s">
        <v>438</v>
      </c>
      <c r="D630" s="1">
        <v>2.5000000000000001E-3</v>
      </c>
      <c r="E630" s="9">
        <v>45498</v>
      </c>
      <c r="F630" s="32">
        <v>729</v>
      </c>
      <c r="G630" s="32">
        <v>1166</v>
      </c>
      <c r="H630" s="32">
        <v>593</v>
      </c>
      <c r="I630" s="13">
        <v>-1.12E-2</v>
      </c>
    </row>
    <row r="631" spans="1:9" x14ac:dyDescent="0.3">
      <c r="A631" s="14">
        <v>42663</v>
      </c>
      <c r="B631" s="1" t="s">
        <v>458</v>
      </c>
      <c r="C631" s="1" t="s">
        <v>438</v>
      </c>
      <c r="D631" s="1">
        <v>1.8499999999999999E-2</v>
      </c>
      <c r="E631" s="9">
        <v>46593</v>
      </c>
      <c r="F631" s="32">
        <v>525</v>
      </c>
      <c r="G631" s="32">
        <v>880</v>
      </c>
      <c r="H631" s="32">
        <v>405</v>
      </c>
      <c r="I631" s="13">
        <v>-8.8999999999999999E-3</v>
      </c>
    </row>
    <row r="632" spans="1:9" x14ac:dyDescent="0.3">
      <c r="A632" s="14">
        <v>42677</v>
      </c>
      <c r="B632" s="1" t="s">
        <v>486</v>
      </c>
      <c r="C632" s="1" t="s">
        <v>430</v>
      </c>
      <c r="D632" s="1">
        <v>2.5000000000000001E-3</v>
      </c>
      <c r="E632" s="9">
        <v>46351</v>
      </c>
      <c r="F632" s="32">
        <v>6603</v>
      </c>
      <c r="G632" s="32">
        <v>10954</v>
      </c>
      <c r="H632" s="32">
        <v>5499</v>
      </c>
      <c r="I632" s="13">
        <v>4.5999999999999999E-3</v>
      </c>
    </row>
    <row r="633" spans="1:9" x14ac:dyDescent="0.3">
      <c r="A633" s="14">
        <v>42677</v>
      </c>
      <c r="B633" s="1" t="s">
        <v>483</v>
      </c>
      <c r="C633" s="1" t="s">
        <v>430</v>
      </c>
      <c r="D633" s="1">
        <v>1.2500000000000001E-2</v>
      </c>
      <c r="E633" s="9">
        <v>49820</v>
      </c>
      <c r="F633" s="32">
        <v>3256</v>
      </c>
      <c r="G633" s="32">
        <v>5771</v>
      </c>
      <c r="H633" s="32">
        <v>2499</v>
      </c>
      <c r="I633" s="13">
        <v>1.0500000000000001E-2</v>
      </c>
    </row>
    <row r="634" spans="1:9" x14ac:dyDescent="0.3">
      <c r="A634" s="14">
        <v>42691</v>
      </c>
      <c r="B634" s="1" t="s">
        <v>443</v>
      </c>
      <c r="C634" s="1" t="s">
        <v>430</v>
      </c>
      <c r="D634" s="1">
        <v>3.7499999999999999E-2</v>
      </c>
      <c r="E634" s="9">
        <v>44311</v>
      </c>
      <c r="F634" s="32">
        <v>1515</v>
      </c>
      <c r="G634" s="32">
        <v>4155</v>
      </c>
      <c r="H634" s="32">
        <v>1298</v>
      </c>
      <c r="I634" s="13">
        <v>-2.0999999999999999E-3</v>
      </c>
    </row>
    <row r="635" spans="1:9" x14ac:dyDescent="0.3">
      <c r="A635" s="14">
        <v>42691</v>
      </c>
      <c r="B635" s="1" t="s">
        <v>488</v>
      </c>
      <c r="C635" s="1" t="s">
        <v>430</v>
      </c>
      <c r="D635" s="1">
        <v>0</v>
      </c>
      <c r="E635" s="9">
        <v>44706</v>
      </c>
      <c r="F635" s="32">
        <v>4231</v>
      </c>
      <c r="G635" s="32">
        <v>8466</v>
      </c>
      <c r="H635" s="32">
        <v>4197</v>
      </c>
      <c r="I635" s="13">
        <v>-2.9999999999999997E-4</v>
      </c>
    </row>
    <row r="636" spans="1:9" x14ac:dyDescent="0.3">
      <c r="A636" s="14">
        <v>42691</v>
      </c>
      <c r="B636" s="1" t="s">
        <v>449</v>
      </c>
      <c r="C636" s="1" t="s">
        <v>435</v>
      </c>
      <c r="D636" s="1">
        <v>2.1000000000000001E-2</v>
      </c>
      <c r="E636" s="9">
        <v>45133</v>
      </c>
      <c r="F636" s="32">
        <v>679</v>
      </c>
      <c r="G636" s="32">
        <v>1210</v>
      </c>
      <c r="H636" s="32">
        <v>635</v>
      </c>
      <c r="I636" s="13">
        <v>-8.3999999999999995E-3</v>
      </c>
    </row>
    <row r="637" spans="1:9" x14ac:dyDescent="0.3">
      <c r="A637" s="14">
        <v>42691</v>
      </c>
      <c r="B637" s="1" t="s">
        <v>472</v>
      </c>
      <c r="C637" s="1" t="s">
        <v>438</v>
      </c>
      <c r="D637" s="1">
        <v>7.000000000000001E-3</v>
      </c>
      <c r="E637" s="9">
        <v>47689</v>
      </c>
      <c r="F637" s="32">
        <v>364</v>
      </c>
      <c r="G637" s="32">
        <v>699</v>
      </c>
      <c r="H637" s="32">
        <v>363</v>
      </c>
      <c r="I637" s="13">
        <v>-3.5999999999999999E-3</v>
      </c>
    </row>
    <row r="638" spans="1:9" x14ac:dyDescent="0.3">
      <c r="A638" s="14">
        <v>42691</v>
      </c>
      <c r="B638" s="1" t="s">
        <v>487</v>
      </c>
      <c r="C638" s="1" t="s">
        <v>438</v>
      </c>
      <c r="D638" s="1">
        <v>1E-3</v>
      </c>
      <c r="E638" s="9">
        <v>53898</v>
      </c>
      <c r="F638" s="32">
        <v>556</v>
      </c>
      <c r="G638" s="32">
        <v>794</v>
      </c>
      <c r="H638" s="32">
        <v>481</v>
      </c>
      <c r="I638" s="13">
        <v>2.0000000000000001E-4</v>
      </c>
    </row>
    <row r="639" spans="1:9" x14ac:dyDescent="0.3">
      <c r="A639" s="14">
        <v>42705</v>
      </c>
      <c r="B639" s="1" t="s">
        <v>479</v>
      </c>
      <c r="C639" s="1" t="s">
        <v>430</v>
      </c>
      <c r="D639" s="1">
        <v>1.4999999999999999E-2</v>
      </c>
      <c r="E639" s="9">
        <v>47993</v>
      </c>
      <c r="F639" s="32">
        <v>2558</v>
      </c>
      <c r="G639" s="32">
        <v>5334</v>
      </c>
      <c r="H639" s="32">
        <v>2098</v>
      </c>
      <c r="I639" s="13">
        <v>1.14E-2</v>
      </c>
    </row>
    <row r="640" spans="1:9" x14ac:dyDescent="0.3">
      <c r="A640" s="14">
        <v>42705</v>
      </c>
      <c r="B640" s="1" t="s">
        <v>450</v>
      </c>
      <c r="C640" s="1" t="s">
        <v>430</v>
      </c>
      <c r="D640" s="1">
        <v>4.4999999999999998E-2</v>
      </c>
      <c r="E640" s="9">
        <v>51616</v>
      </c>
      <c r="F640" s="32">
        <v>1821</v>
      </c>
      <c r="G640" s="32">
        <v>3149</v>
      </c>
      <c r="H640" s="32">
        <v>1399</v>
      </c>
      <c r="I640" s="13">
        <v>1.4999999999999999E-2</v>
      </c>
    </row>
    <row r="641" spans="1:9" x14ac:dyDescent="0.3">
      <c r="A641" s="14">
        <v>42740</v>
      </c>
      <c r="B641" s="1" t="s">
        <v>486</v>
      </c>
      <c r="C641" s="1" t="s">
        <v>430</v>
      </c>
      <c r="D641" s="1">
        <v>2.5000000000000001E-3</v>
      </c>
      <c r="E641" s="9">
        <v>46351</v>
      </c>
      <c r="F641" s="32">
        <v>4175</v>
      </c>
      <c r="G641" s="32">
        <v>8495</v>
      </c>
      <c r="H641" s="32">
        <v>4175</v>
      </c>
      <c r="I641" s="13">
        <v>7.7999999999999996E-3</v>
      </c>
    </row>
    <row r="642" spans="1:9" x14ac:dyDescent="0.3">
      <c r="A642" s="14">
        <v>42740</v>
      </c>
      <c r="B642" s="1" t="s">
        <v>483</v>
      </c>
      <c r="C642" s="1" t="s">
        <v>430</v>
      </c>
      <c r="D642" s="1">
        <v>1.2500000000000001E-2</v>
      </c>
      <c r="E642" s="9">
        <v>49820</v>
      </c>
      <c r="F642" s="32">
        <v>2198</v>
      </c>
      <c r="G642" s="32">
        <v>4400</v>
      </c>
      <c r="H642" s="32">
        <v>2198</v>
      </c>
      <c r="I642" s="13">
        <v>1.49E-2</v>
      </c>
    </row>
    <row r="643" spans="1:9" x14ac:dyDescent="0.3">
      <c r="A643" s="14">
        <v>42740</v>
      </c>
      <c r="B643" s="1" t="s">
        <v>466</v>
      </c>
      <c r="C643" s="1" t="s">
        <v>430</v>
      </c>
      <c r="D643" s="1">
        <v>3.2500000000000001E-2</v>
      </c>
      <c r="E643" s="9">
        <v>53107</v>
      </c>
      <c r="F643" s="32">
        <v>2508</v>
      </c>
      <c r="G643" s="32">
        <v>3913</v>
      </c>
      <c r="H643" s="32">
        <v>2024</v>
      </c>
      <c r="I643" s="13">
        <v>1.7600000000000001E-2</v>
      </c>
    </row>
    <row r="644" spans="1:9" x14ac:dyDescent="0.3">
      <c r="A644" s="14">
        <v>42740</v>
      </c>
      <c r="B644" s="1" t="s">
        <v>484</v>
      </c>
      <c r="C644" s="1" t="s">
        <v>430</v>
      </c>
      <c r="D644" s="1">
        <v>1.7500000000000002E-2</v>
      </c>
      <c r="E644" s="9">
        <v>60777</v>
      </c>
      <c r="F644" s="32">
        <v>1378</v>
      </c>
      <c r="G644" s="32">
        <v>2049</v>
      </c>
      <c r="H644" s="32">
        <v>1102</v>
      </c>
      <c r="I644" s="13">
        <v>2.0199999999999999E-2</v>
      </c>
    </row>
    <row r="645" spans="1:9" x14ac:dyDescent="0.3">
      <c r="A645" s="14">
        <v>42754</v>
      </c>
      <c r="B645" s="1" t="s">
        <v>489</v>
      </c>
      <c r="C645" s="1" t="s">
        <v>430</v>
      </c>
      <c r="D645" s="1">
        <v>0</v>
      </c>
      <c r="E645" s="9">
        <v>43886</v>
      </c>
      <c r="F645" s="32">
        <v>4846</v>
      </c>
      <c r="G645" s="32">
        <v>7650</v>
      </c>
      <c r="H645" s="32">
        <v>4846</v>
      </c>
      <c r="I645" s="13">
        <v>-4.3E-3</v>
      </c>
    </row>
    <row r="646" spans="1:9" x14ac:dyDescent="0.3">
      <c r="A646" s="14">
        <v>42754</v>
      </c>
      <c r="B646" s="1" t="s">
        <v>488</v>
      </c>
      <c r="C646" s="1" t="s">
        <v>430</v>
      </c>
      <c r="D646" s="1">
        <v>0</v>
      </c>
      <c r="E646" s="9">
        <v>44706</v>
      </c>
      <c r="F646" s="32">
        <v>3148</v>
      </c>
      <c r="G646" s="32">
        <v>5148</v>
      </c>
      <c r="H646" s="32">
        <v>3148</v>
      </c>
      <c r="I646" s="13">
        <v>-4.0000000000000002E-4</v>
      </c>
    </row>
    <row r="647" spans="1:9" x14ac:dyDescent="0.3">
      <c r="A647" s="14">
        <v>42754</v>
      </c>
      <c r="B647" s="1" t="s">
        <v>464</v>
      </c>
      <c r="C647" s="1" t="s">
        <v>435</v>
      </c>
      <c r="D647" s="1">
        <v>1E-3</v>
      </c>
      <c r="E647" s="9">
        <v>44402</v>
      </c>
      <c r="F647" s="32">
        <v>950</v>
      </c>
      <c r="G647" s="32">
        <v>1515</v>
      </c>
      <c r="H647" s="32">
        <v>950</v>
      </c>
      <c r="I647" s="13">
        <v>-1.38E-2</v>
      </c>
    </row>
    <row r="648" spans="1:9" x14ac:dyDescent="0.3">
      <c r="A648" s="14">
        <v>42754</v>
      </c>
      <c r="B648" s="1" t="s">
        <v>458</v>
      </c>
      <c r="C648" s="1" t="s">
        <v>438</v>
      </c>
      <c r="D648" s="1">
        <v>1.8499999999999999E-2</v>
      </c>
      <c r="E648" s="9">
        <v>46593</v>
      </c>
      <c r="F648" s="32">
        <v>750</v>
      </c>
      <c r="G648" s="32">
        <v>1085</v>
      </c>
      <c r="H648" s="32">
        <v>750</v>
      </c>
      <c r="I648" s="13">
        <v>-5.1000000000000004E-3</v>
      </c>
    </row>
    <row r="649" spans="1:9" x14ac:dyDescent="0.3">
      <c r="A649" s="14">
        <v>42754</v>
      </c>
      <c r="B649" s="1" t="s">
        <v>487</v>
      </c>
      <c r="C649" s="1" t="s">
        <v>438</v>
      </c>
      <c r="D649" s="1">
        <v>1E-3</v>
      </c>
      <c r="E649" s="9">
        <v>53898</v>
      </c>
      <c r="F649" s="32">
        <v>295</v>
      </c>
      <c r="G649" s="32">
        <v>593</v>
      </c>
      <c r="H649" s="32">
        <v>295</v>
      </c>
      <c r="I649" s="13">
        <v>1.6999999999999999E-3</v>
      </c>
    </row>
    <row r="650" spans="1:9" x14ac:dyDescent="0.3">
      <c r="A650" s="14">
        <v>42759</v>
      </c>
      <c r="B650" s="1" t="s">
        <v>490</v>
      </c>
      <c r="C650" s="1" t="s">
        <v>430</v>
      </c>
      <c r="D650" s="1">
        <v>1.7500000000000002E-2</v>
      </c>
      <c r="E650" s="9">
        <v>50946</v>
      </c>
      <c r="F650" s="32">
        <v>7000</v>
      </c>
      <c r="G650" s="32"/>
      <c r="H650" s="32"/>
      <c r="I650" s="13">
        <v>1.7399999999999999E-2</v>
      </c>
    </row>
    <row r="651" spans="1:9" x14ac:dyDescent="0.3">
      <c r="A651" s="14">
        <v>42768</v>
      </c>
      <c r="B651" s="1" t="s">
        <v>486</v>
      </c>
      <c r="C651" s="1" t="s">
        <v>430</v>
      </c>
      <c r="D651" s="1">
        <v>2.5000000000000001E-3</v>
      </c>
      <c r="E651" s="9">
        <v>46351</v>
      </c>
      <c r="F651" s="32">
        <v>5094</v>
      </c>
      <c r="G651" s="32">
        <v>8340</v>
      </c>
      <c r="H651" s="32">
        <v>3996</v>
      </c>
      <c r="I651" s="13">
        <v>1.0699999999999999E-2</v>
      </c>
    </row>
    <row r="652" spans="1:9" x14ac:dyDescent="0.3">
      <c r="A652" s="14">
        <v>42768</v>
      </c>
      <c r="B652" s="1" t="s">
        <v>479</v>
      </c>
      <c r="C652" s="1" t="s">
        <v>430</v>
      </c>
      <c r="D652" s="1">
        <v>1.4999999999999999E-2</v>
      </c>
      <c r="E652" s="9">
        <v>47993</v>
      </c>
      <c r="F652" s="32">
        <v>3656</v>
      </c>
      <c r="G652" s="32">
        <v>5451</v>
      </c>
      <c r="H652" s="32">
        <v>2998</v>
      </c>
      <c r="I652" s="13">
        <v>1.4800000000000001E-2</v>
      </c>
    </row>
    <row r="653" spans="1:9" x14ac:dyDescent="0.3">
      <c r="A653" s="14">
        <v>42782</v>
      </c>
      <c r="B653" s="1" t="s">
        <v>489</v>
      </c>
      <c r="C653" s="1" t="s">
        <v>430</v>
      </c>
      <c r="D653" s="1">
        <v>0</v>
      </c>
      <c r="E653" s="9">
        <v>43886</v>
      </c>
      <c r="F653" s="32">
        <v>3248</v>
      </c>
      <c r="G653" s="32">
        <v>6690</v>
      </c>
      <c r="H653" s="32">
        <v>3248</v>
      </c>
      <c r="I653" s="13">
        <v>-3.3999999999999998E-3</v>
      </c>
    </row>
    <row r="654" spans="1:9" x14ac:dyDescent="0.3">
      <c r="A654" s="14">
        <v>42782</v>
      </c>
      <c r="B654" s="1" t="s">
        <v>488</v>
      </c>
      <c r="C654" s="1" t="s">
        <v>430</v>
      </c>
      <c r="D654" s="1">
        <v>0</v>
      </c>
      <c r="E654" s="9">
        <v>44706</v>
      </c>
      <c r="F654" s="32">
        <v>4170</v>
      </c>
      <c r="G654" s="32">
        <v>7685</v>
      </c>
      <c r="H654" s="32">
        <v>3750</v>
      </c>
      <c r="I654" s="13">
        <v>8.9999999999999998E-4</v>
      </c>
    </row>
    <row r="655" spans="1:9" x14ac:dyDescent="0.3">
      <c r="A655" s="14">
        <v>42782</v>
      </c>
      <c r="B655" s="1" t="s">
        <v>491</v>
      </c>
      <c r="C655" s="1" t="s">
        <v>435</v>
      </c>
      <c r="D655" s="1">
        <v>1E-3</v>
      </c>
      <c r="E655" s="9">
        <v>46813</v>
      </c>
      <c r="F655" s="32">
        <v>2585</v>
      </c>
      <c r="G655" s="32">
        <v>3714</v>
      </c>
      <c r="H655" s="32">
        <v>2075</v>
      </c>
      <c r="I655" s="13">
        <v>-2.7000000000000001E-3</v>
      </c>
    </row>
    <row r="656" spans="1:9" x14ac:dyDescent="0.3">
      <c r="A656" s="14">
        <v>42796</v>
      </c>
      <c r="B656" s="1" t="s">
        <v>486</v>
      </c>
      <c r="C656" s="1" t="s">
        <v>430</v>
      </c>
      <c r="D656" s="1">
        <v>2.5000000000000001E-3</v>
      </c>
      <c r="E656" s="9">
        <v>46351</v>
      </c>
      <c r="F656" s="32">
        <v>3622</v>
      </c>
      <c r="G656" s="32">
        <v>9967</v>
      </c>
      <c r="H656" s="32">
        <v>3622</v>
      </c>
      <c r="I656" s="13">
        <v>9.1000000000000004E-3</v>
      </c>
    </row>
    <row r="657" spans="1:9" x14ac:dyDescent="0.3">
      <c r="A657" s="14">
        <v>42796</v>
      </c>
      <c r="B657" s="1" t="s">
        <v>483</v>
      </c>
      <c r="C657" s="1" t="s">
        <v>430</v>
      </c>
      <c r="D657" s="1">
        <v>1.2500000000000001E-2</v>
      </c>
      <c r="E657" s="9">
        <v>49820</v>
      </c>
      <c r="F657" s="32">
        <v>2345</v>
      </c>
      <c r="G657" s="32">
        <v>4250</v>
      </c>
      <c r="H657" s="32">
        <v>2345</v>
      </c>
      <c r="I657" s="13">
        <v>1.61E-2</v>
      </c>
    </row>
    <row r="658" spans="1:9" x14ac:dyDescent="0.3">
      <c r="A658" s="14">
        <v>42796</v>
      </c>
      <c r="B658" s="1" t="s">
        <v>484</v>
      </c>
      <c r="C658" s="1" t="s">
        <v>430</v>
      </c>
      <c r="D658" s="1">
        <v>1.7500000000000002E-2</v>
      </c>
      <c r="E658" s="9">
        <v>60777</v>
      </c>
      <c r="F658" s="32">
        <v>1028</v>
      </c>
      <c r="G658" s="32">
        <v>2048</v>
      </c>
      <c r="H658" s="32">
        <v>1028</v>
      </c>
      <c r="I658" s="13">
        <v>2.1399999999999999E-2</v>
      </c>
    </row>
    <row r="659" spans="1:9" x14ac:dyDescent="0.3">
      <c r="A659" s="14">
        <v>42810</v>
      </c>
      <c r="B659" s="1" t="s">
        <v>489</v>
      </c>
      <c r="C659" s="1" t="s">
        <v>430</v>
      </c>
      <c r="D659" s="1">
        <v>0</v>
      </c>
      <c r="E659" s="9">
        <v>43886</v>
      </c>
      <c r="F659" s="32">
        <v>3975</v>
      </c>
      <c r="G659" s="32">
        <v>6675</v>
      </c>
      <c r="H659" s="32">
        <v>3975</v>
      </c>
      <c r="I659" s="13">
        <v>-2.8999999999999998E-3</v>
      </c>
    </row>
    <row r="660" spans="1:9" x14ac:dyDescent="0.3">
      <c r="A660" s="14">
        <v>42810</v>
      </c>
      <c r="B660" s="1" t="s">
        <v>488</v>
      </c>
      <c r="C660" s="1" t="s">
        <v>430</v>
      </c>
      <c r="D660" s="1">
        <v>0</v>
      </c>
      <c r="E660" s="9">
        <v>44706</v>
      </c>
      <c r="F660" s="32">
        <v>2104</v>
      </c>
      <c r="G660" s="32">
        <v>4335</v>
      </c>
      <c r="H660" s="32">
        <v>2104</v>
      </c>
      <c r="I660" s="13">
        <v>1.8E-3</v>
      </c>
    </row>
    <row r="661" spans="1:9" x14ac:dyDescent="0.3">
      <c r="A661" s="14">
        <v>42810</v>
      </c>
      <c r="B661" s="1" t="s">
        <v>463</v>
      </c>
      <c r="C661" s="1" t="s">
        <v>430</v>
      </c>
      <c r="D661" s="1">
        <v>2.2499999999999999E-2</v>
      </c>
      <c r="E661" s="9">
        <v>44859</v>
      </c>
      <c r="F661" s="32">
        <v>920</v>
      </c>
      <c r="G661" s="32">
        <v>2095</v>
      </c>
      <c r="H661" s="32">
        <v>920</v>
      </c>
      <c r="I661" s="13">
        <v>2.5000000000000001E-3</v>
      </c>
    </row>
    <row r="662" spans="1:9" x14ac:dyDescent="0.3">
      <c r="A662" s="14">
        <v>42810</v>
      </c>
      <c r="B662" s="1" t="s">
        <v>449</v>
      </c>
      <c r="C662" s="1" t="s">
        <v>435</v>
      </c>
      <c r="D662" s="1">
        <v>2.1000000000000001E-2</v>
      </c>
      <c r="E662" s="9">
        <v>45132</v>
      </c>
      <c r="F662" s="32">
        <v>833</v>
      </c>
      <c r="G662" s="32">
        <v>1450</v>
      </c>
      <c r="H662" s="32">
        <v>800</v>
      </c>
      <c r="I662" s="13">
        <v>-8.8000000000000005E-3</v>
      </c>
    </row>
    <row r="663" spans="1:9" x14ac:dyDescent="0.3">
      <c r="A663" s="14">
        <v>42810</v>
      </c>
      <c r="B663" s="1" t="s">
        <v>472</v>
      </c>
      <c r="C663" s="1" t="s">
        <v>438</v>
      </c>
      <c r="D663" s="1">
        <v>7.000000000000001E-3</v>
      </c>
      <c r="E663" s="9">
        <v>47689</v>
      </c>
      <c r="F663" s="32">
        <v>692</v>
      </c>
      <c r="G663" s="32">
        <v>955</v>
      </c>
      <c r="H663" s="32">
        <v>615</v>
      </c>
      <c r="I663" s="13">
        <v>-1.1999999999999999E-3</v>
      </c>
    </row>
    <row r="664" spans="1:9" x14ac:dyDescent="0.3">
      <c r="A664" s="14">
        <v>42810</v>
      </c>
      <c r="B664" s="1" t="s">
        <v>447</v>
      </c>
      <c r="C664" s="1" t="s">
        <v>438</v>
      </c>
      <c r="D664" s="1">
        <v>1.7999999999999999E-2</v>
      </c>
      <c r="E664" s="9">
        <v>51342</v>
      </c>
      <c r="F664" s="32">
        <v>487</v>
      </c>
      <c r="G664" s="32">
        <v>705</v>
      </c>
      <c r="H664" s="32">
        <v>400</v>
      </c>
      <c r="I664" s="13">
        <v>1.5E-3</v>
      </c>
    </row>
    <row r="665" spans="1:9" x14ac:dyDescent="0.3">
      <c r="A665" s="14">
        <v>42831</v>
      </c>
      <c r="B665" s="1" t="s">
        <v>492</v>
      </c>
      <c r="C665" s="1" t="s">
        <v>430</v>
      </c>
      <c r="D665" s="1">
        <v>0.01</v>
      </c>
      <c r="E665" s="9">
        <v>46532</v>
      </c>
      <c r="F665" s="32">
        <v>5980</v>
      </c>
      <c r="G665" s="32">
        <v>9945</v>
      </c>
      <c r="H665" s="32">
        <v>4908</v>
      </c>
      <c r="I665" s="13">
        <v>9.7000000000000003E-3</v>
      </c>
    </row>
    <row r="666" spans="1:9" x14ac:dyDescent="0.3">
      <c r="A666" s="14">
        <v>42831</v>
      </c>
      <c r="B666" s="1" t="s">
        <v>479</v>
      </c>
      <c r="C666" s="1" t="s">
        <v>430</v>
      </c>
      <c r="D666" s="1">
        <v>1.4999999999999999E-2</v>
      </c>
      <c r="E666" s="9">
        <v>47993</v>
      </c>
      <c r="F666" s="32">
        <v>4022</v>
      </c>
      <c r="G666" s="32">
        <v>5908</v>
      </c>
      <c r="H666" s="32">
        <v>3088</v>
      </c>
      <c r="I666" s="13">
        <v>1.3100000000000001E-2</v>
      </c>
    </row>
    <row r="667" spans="1:9" x14ac:dyDescent="0.3">
      <c r="A667" s="14">
        <v>42845</v>
      </c>
      <c r="B667" s="1" t="s">
        <v>489</v>
      </c>
      <c r="C667" s="1" t="s">
        <v>430</v>
      </c>
      <c r="D667" s="1">
        <v>0</v>
      </c>
      <c r="E667" s="9">
        <v>43886</v>
      </c>
      <c r="F667" s="32">
        <v>3469</v>
      </c>
      <c r="G667" s="32">
        <v>5712</v>
      </c>
      <c r="H667" s="32">
        <v>3425</v>
      </c>
      <c r="I667" s="13">
        <v>-3.2000000000000002E-3</v>
      </c>
    </row>
    <row r="668" spans="1:9" x14ac:dyDescent="0.3">
      <c r="A668" s="14">
        <v>42845</v>
      </c>
      <c r="B668" s="1" t="s">
        <v>488</v>
      </c>
      <c r="C668" s="1" t="s">
        <v>430</v>
      </c>
      <c r="D668" s="1">
        <v>0</v>
      </c>
      <c r="E668" s="9">
        <v>44706</v>
      </c>
      <c r="F668" s="32">
        <v>2074</v>
      </c>
      <c r="G668" s="32">
        <v>4074</v>
      </c>
      <c r="H668" s="32">
        <v>2074</v>
      </c>
      <c r="I668" s="13">
        <v>8.9999999999999998E-4</v>
      </c>
    </row>
    <row r="669" spans="1:9" x14ac:dyDescent="0.3">
      <c r="A669" s="14">
        <v>42845</v>
      </c>
      <c r="B669" s="1" t="s">
        <v>482</v>
      </c>
      <c r="C669" s="1" t="s">
        <v>438</v>
      </c>
      <c r="D669" s="1">
        <v>1E-3</v>
      </c>
      <c r="E669" s="9">
        <v>44256</v>
      </c>
      <c r="F669" s="32">
        <v>596</v>
      </c>
      <c r="G669" s="32">
        <v>1150</v>
      </c>
      <c r="H669" s="32">
        <v>505</v>
      </c>
      <c r="I669" s="13">
        <v>-1.2E-2</v>
      </c>
    </row>
    <row r="670" spans="1:9" x14ac:dyDescent="0.3">
      <c r="A670" s="14">
        <v>42845</v>
      </c>
      <c r="B670" s="1" t="s">
        <v>476</v>
      </c>
      <c r="C670" s="1" t="s">
        <v>435</v>
      </c>
      <c r="D670" s="1">
        <v>1E-3</v>
      </c>
      <c r="E670" s="9">
        <v>45717</v>
      </c>
      <c r="F670" s="32">
        <v>546</v>
      </c>
      <c r="G670" s="32">
        <v>910</v>
      </c>
      <c r="H670" s="32">
        <v>430</v>
      </c>
      <c r="I670" s="13">
        <v>-6.7000000000000002E-3</v>
      </c>
    </row>
    <row r="671" spans="1:9" x14ac:dyDescent="0.3">
      <c r="A671" s="14">
        <v>42845</v>
      </c>
      <c r="B671" s="1" t="s">
        <v>487</v>
      </c>
      <c r="C671" s="1" t="s">
        <v>438</v>
      </c>
      <c r="D671" s="1">
        <v>1E-3</v>
      </c>
      <c r="E671" s="9">
        <v>53898</v>
      </c>
      <c r="F671" s="32">
        <v>418</v>
      </c>
      <c r="G671" s="32">
        <v>594</v>
      </c>
      <c r="H671" s="32">
        <v>314</v>
      </c>
      <c r="I671" s="13">
        <v>2.5999999999999999E-3</v>
      </c>
    </row>
    <row r="672" spans="1:9" x14ac:dyDescent="0.3">
      <c r="A672" s="14">
        <v>42859</v>
      </c>
      <c r="B672" s="1" t="s">
        <v>492</v>
      </c>
      <c r="C672" s="1" t="s">
        <v>430</v>
      </c>
      <c r="D672" s="1">
        <v>0.01</v>
      </c>
      <c r="E672" s="9">
        <v>46532</v>
      </c>
      <c r="F672" s="32">
        <v>3885</v>
      </c>
      <c r="G672" s="32">
        <v>7860</v>
      </c>
      <c r="H672" s="32">
        <v>3885</v>
      </c>
      <c r="I672" s="13">
        <v>8.0999999999999996E-3</v>
      </c>
    </row>
    <row r="673" spans="1:9" x14ac:dyDescent="0.3">
      <c r="A673" s="14">
        <v>42859</v>
      </c>
      <c r="B673" s="1" t="s">
        <v>470</v>
      </c>
      <c r="C673" s="1" t="s">
        <v>430</v>
      </c>
      <c r="D673" s="1">
        <v>2.5000000000000001E-2</v>
      </c>
      <c r="E673" s="9">
        <v>47628</v>
      </c>
      <c r="F673" s="32">
        <v>2185</v>
      </c>
      <c r="G673" s="32">
        <v>4715</v>
      </c>
      <c r="H673" s="32">
        <v>2185</v>
      </c>
      <c r="I673" s="13">
        <v>1.0699999999999999E-2</v>
      </c>
    </row>
    <row r="674" spans="1:9" x14ac:dyDescent="0.3">
      <c r="A674" s="14">
        <v>42859</v>
      </c>
      <c r="B674" s="1" t="s">
        <v>483</v>
      </c>
      <c r="C674" s="1" t="s">
        <v>430</v>
      </c>
      <c r="D674" s="1">
        <v>1.2500000000000001E-2</v>
      </c>
      <c r="E674" s="9">
        <v>49820</v>
      </c>
      <c r="F674" s="32">
        <v>1940</v>
      </c>
      <c r="G674" s="32">
        <v>4310</v>
      </c>
      <c r="H674" s="32">
        <v>1930</v>
      </c>
      <c r="I674" s="13">
        <v>1.49E-2</v>
      </c>
    </row>
    <row r="675" spans="1:9" x14ac:dyDescent="0.3">
      <c r="A675" s="14">
        <v>42871</v>
      </c>
      <c r="B675" s="1" t="s">
        <v>493</v>
      </c>
      <c r="C675" s="1" t="s">
        <v>430</v>
      </c>
      <c r="D675" s="1">
        <v>0.02</v>
      </c>
      <c r="E675" s="9">
        <v>54203</v>
      </c>
      <c r="F675" s="32">
        <v>7000</v>
      </c>
      <c r="G675" s="32"/>
      <c r="H675" s="32"/>
      <c r="I675" s="13">
        <v>0.02</v>
      </c>
    </row>
    <row r="676" spans="1:9" x14ac:dyDescent="0.3">
      <c r="A676" s="14">
        <v>42873</v>
      </c>
      <c r="B676" s="1" t="s">
        <v>489</v>
      </c>
      <c r="C676" s="1" t="s">
        <v>430</v>
      </c>
      <c r="D676" s="1">
        <v>0</v>
      </c>
      <c r="E676" s="9">
        <v>43886</v>
      </c>
      <c r="F676" s="32">
        <v>4782</v>
      </c>
      <c r="G676" s="32">
        <v>8814</v>
      </c>
      <c r="H676" s="32">
        <v>4197</v>
      </c>
      <c r="I676" s="13">
        <v>-4.4999999999999997E-3</v>
      </c>
    </row>
    <row r="677" spans="1:9" x14ac:dyDescent="0.3">
      <c r="A677" s="14">
        <v>42873</v>
      </c>
      <c r="B677" s="1" t="s">
        <v>488</v>
      </c>
      <c r="C677" s="1" t="s">
        <v>430</v>
      </c>
      <c r="D677" s="1">
        <v>0</v>
      </c>
      <c r="E677" s="9">
        <v>44706</v>
      </c>
      <c r="F677" s="32">
        <v>3521</v>
      </c>
      <c r="G677" s="32">
        <v>6135</v>
      </c>
      <c r="H677" s="32">
        <v>3302</v>
      </c>
      <c r="I677" s="13">
        <v>-1.1999999999999999E-3</v>
      </c>
    </row>
    <row r="678" spans="1:9" x14ac:dyDescent="0.3">
      <c r="A678" s="14">
        <v>42873</v>
      </c>
      <c r="B678" s="1" t="s">
        <v>491</v>
      </c>
      <c r="C678" s="1" t="s">
        <v>435</v>
      </c>
      <c r="D678" s="1">
        <v>1E-3</v>
      </c>
      <c r="E678" s="9">
        <v>46813</v>
      </c>
      <c r="F678" s="32">
        <v>817</v>
      </c>
      <c r="G678" s="32">
        <v>1387</v>
      </c>
      <c r="H678" s="32">
        <v>817</v>
      </c>
      <c r="I678" s="13">
        <v>-3.3999999999999998E-3</v>
      </c>
    </row>
    <row r="679" spans="1:9" x14ac:dyDescent="0.3">
      <c r="A679" s="14">
        <v>42873</v>
      </c>
      <c r="B679" s="1" t="s">
        <v>472</v>
      </c>
      <c r="C679" s="1" t="s">
        <v>438</v>
      </c>
      <c r="D679" s="1">
        <v>7.000000000000001E-3</v>
      </c>
      <c r="E679" s="9">
        <v>47689</v>
      </c>
      <c r="F679" s="32">
        <v>515</v>
      </c>
      <c r="G679" s="32">
        <v>985</v>
      </c>
      <c r="H679" s="32">
        <v>500</v>
      </c>
      <c r="I679" s="13">
        <v>-2.8E-3</v>
      </c>
    </row>
    <row r="680" spans="1:9" x14ac:dyDescent="0.3">
      <c r="A680" s="14">
        <v>42873</v>
      </c>
      <c r="B680" s="1" t="s">
        <v>487</v>
      </c>
      <c r="C680" s="1" t="s">
        <v>438</v>
      </c>
      <c r="D680" s="1">
        <v>1E-3</v>
      </c>
      <c r="E680" s="9">
        <v>53898</v>
      </c>
      <c r="F680" s="32">
        <v>385</v>
      </c>
      <c r="G680" s="32">
        <v>720</v>
      </c>
      <c r="H680" s="32">
        <v>385</v>
      </c>
      <c r="I680" s="13">
        <v>1.5E-3</v>
      </c>
    </row>
    <row r="681" spans="1:9" x14ac:dyDescent="0.3">
      <c r="A681" s="14">
        <v>42887</v>
      </c>
      <c r="B681" s="1" t="s">
        <v>492</v>
      </c>
      <c r="C681" s="1" t="s">
        <v>430</v>
      </c>
      <c r="D681" s="1">
        <v>0.01</v>
      </c>
      <c r="E681" s="9">
        <v>46532</v>
      </c>
      <c r="F681" s="32">
        <v>6574</v>
      </c>
      <c r="G681" s="32">
        <v>8950</v>
      </c>
      <c r="H681" s="32">
        <v>5080</v>
      </c>
      <c r="I681" s="13">
        <v>7.1999999999999998E-3</v>
      </c>
    </row>
    <row r="682" spans="1:9" x14ac:dyDescent="0.3">
      <c r="A682" s="14">
        <v>42887</v>
      </c>
      <c r="B682" s="1" t="s">
        <v>436</v>
      </c>
      <c r="C682" s="1" t="s">
        <v>430</v>
      </c>
      <c r="D682" s="1">
        <v>5.7500000000000002E-2</v>
      </c>
      <c r="E682" s="9">
        <v>48512</v>
      </c>
      <c r="F682" s="32">
        <v>1878</v>
      </c>
      <c r="G682" s="32">
        <v>3195</v>
      </c>
      <c r="H682" s="32">
        <v>1720</v>
      </c>
      <c r="I682" s="13">
        <v>1.0999999999999999E-2</v>
      </c>
    </row>
    <row r="683" spans="1:9" x14ac:dyDescent="0.3">
      <c r="A683" s="14">
        <v>42887</v>
      </c>
      <c r="B683" s="1" t="s">
        <v>490</v>
      </c>
      <c r="C683" s="1" t="s">
        <v>430</v>
      </c>
      <c r="D683" s="1">
        <v>1.7500000000000002E-2</v>
      </c>
      <c r="E683" s="9">
        <v>50946</v>
      </c>
      <c r="F683" s="32">
        <v>1632</v>
      </c>
      <c r="G683" s="32">
        <v>2758</v>
      </c>
      <c r="H683" s="32">
        <v>1473</v>
      </c>
      <c r="I683" s="13">
        <v>1.5100000000000001E-2</v>
      </c>
    </row>
    <row r="684" spans="1:9" x14ac:dyDescent="0.3">
      <c r="A684" s="14">
        <v>42901</v>
      </c>
      <c r="B684" s="1" t="s">
        <v>489</v>
      </c>
      <c r="C684" s="1" t="s">
        <v>430</v>
      </c>
      <c r="D684" s="1">
        <v>0</v>
      </c>
      <c r="E684" s="9">
        <v>43886</v>
      </c>
      <c r="F684" s="32">
        <v>2515</v>
      </c>
      <c r="G684" s="32">
        <v>6360</v>
      </c>
      <c r="H684" s="32">
        <v>2400</v>
      </c>
      <c r="I684" s="13">
        <v>-4.7999999999999996E-3</v>
      </c>
    </row>
    <row r="685" spans="1:9" x14ac:dyDescent="0.3">
      <c r="A685" s="14">
        <v>42901</v>
      </c>
      <c r="B685" s="1" t="s">
        <v>460</v>
      </c>
      <c r="C685" s="1" t="s">
        <v>430</v>
      </c>
      <c r="D685" s="1">
        <v>0.03</v>
      </c>
      <c r="E685" s="9">
        <v>44676</v>
      </c>
      <c r="F685" s="32">
        <v>1656</v>
      </c>
      <c r="G685" s="32">
        <v>3156</v>
      </c>
      <c r="H685" s="32">
        <v>1656</v>
      </c>
      <c r="I685" s="13">
        <v>-2.5999999999999999E-3</v>
      </c>
    </row>
    <row r="686" spans="1:9" x14ac:dyDescent="0.3">
      <c r="A686" s="14">
        <v>42901</v>
      </c>
      <c r="B686" s="1" t="s">
        <v>488</v>
      </c>
      <c r="C686" s="1" t="s">
        <v>430</v>
      </c>
      <c r="D686" s="1">
        <v>0</v>
      </c>
      <c r="E686" s="9">
        <v>44706</v>
      </c>
      <c r="F686" s="32">
        <v>2166</v>
      </c>
      <c r="G686" s="32">
        <v>3516</v>
      </c>
      <c r="H686" s="32">
        <v>2166</v>
      </c>
      <c r="I686" s="13">
        <v>-2.2000000000000001E-3</v>
      </c>
    </row>
    <row r="687" spans="1:9" x14ac:dyDescent="0.3">
      <c r="A687" s="14">
        <v>42901</v>
      </c>
      <c r="B687" s="1" t="s">
        <v>448</v>
      </c>
      <c r="C687" s="1" t="s">
        <v>430</v>
      </c>
      <c r="D687" s="1">
        <v>4.2500000000000003E-2</v>
      </c>
      <c r="E687" s="9">
        <v>45224</v>
      </c>
      <c r="F687" s="32">
        <v>1733</v>
      </c>
      <c r="G687" s="32">
        <v>3468</v>
      </c>
      <c r="H687" s="32">
        <v>1733</v>
      </c>
      <c r="I687" s="13">
        <v>-5.9999999999999995E-4</v>
      </c>
    </row>
    <row r="688" spans="1:9" x14ac:dyDescent="0.3">
      <c r="A688" s="14">
        <v>42901</v>
      </c>
      <c r="B688" s="1" t="s">
        <v>476</v>
      </c>
      <c r="C688" s="1" t="s">
        <v>435</v>
      </c>
      <c r="D688" s="1">
        <v>1E-3</v>
      </c>
      <c r="E688" s="9">
        <v>45717</v>
      </c>
      <c r="F688" s="32">
        <v>550</v>
      </c>
      <c r="G688" s="32">
        <v>970</v>
      </c>
      <c r="H688" s="32">
        <v>525</v>
      </c>
      <c r="I688" s="13">
        <v>-7.4000000000000003E-3</v>
      </c>
    </row>
    <row r="689" spans="1:9" x14ac:dyDescent="0.3">
      <c r="A689" s="14">
        <v>42901</v>
      </c>
      <c r="B689" s="1" t="s">
        <v>458</v>
      </c>
      <c r="C689" s="1" t="s">
        <v>438</v>
      </c>
      <c r="D689" s="1">
        <v>1.8499999999999999E-2</v>
      </c>
      <c r="E689" s="9">
        <v>46593</v>
      </c>
      <c r="F689" s="32">
        <v>637</v>
      </c>
      <c r="G689" s="32">
        <v>965</v>
      </c>
      <c r="H689" s="32">
        <v>585</v>
      </c>
      <c r="I689" s="13">
        <v>-5.5999999999999999E-3</v>
      </c>
    </row>
    <row r="690" spans="1:9" x14ac:dyDescent="0.3">
      <c r="A690" s="14">
        <v>42901</v>
      </c>
      <c r="B690" s="1" t="s">
        <v>487</v>
      </c>
      <c r="C690" s="1" t="s">
        <v>438</v>
      </c>
      <c r="D690" s="1">
        <v>1E-3</v>
      </c>
      <c r="E690" s="9">
        <v>53898</v>
      </c>
      <c r="F690" s="32">
        <v>312</v>
      </c>
      <c r="G690" s="32">
        <v>684</v>
      </c>
      <c r="H690" s="32">
        <v>312</v>
      </c>
      <c r="I690" s="13">
        <v>5.9999999999999995E-4</v>
      </c>
    </row>
    <row r="691" spans="1:9" x14ac:dyDescent="0.3">
      <c r="A691" s="14">
        <v>42922</v>
      </c>
      <c r="B691" s="1" t="s">
        <v>492</v>
      </c>
      <c r="C691" s="1" t="s">
        <v>430</v>
      </c>
      <c r="D691" s="1">
        <v>0.01</v>
      </c>
      <c r="E691" s="9">
        <v>46532</v>
      </c>
      <c r="F691" s="32">
        <v>3789</v>
      </c>
      <c r="G691" s="32">
        <v>7405</v>
      </c>
      <c r="H691" s="32">
        <v>3789</v>
      </c>
      <c r="I691" s="13">
        <v>8.2000000000000007E-3</v>
      </c>
    </row>
    <row r="692" spans="1:9" x14ac:dyDescent="0.3">
      <c r="A692" s="14">
        <v>42922</v>
      </c>
      <c r="B692" s="1" t="s">
        <v>462</v>
      </c>
      <c r="C692" s="1" t="s">
        <v>430</v>
      </c>
      <c r="D692" s="1">
        <v>2.75E-2</v>
      </c>
      <c r="E692" s="9">
        <v>46685</v>
      </c>
      <c r="F692" s="32">
        <v>2425</v>
      </c>
      <c r="G692" s="32">
        <v>4710</v>
      </c>
      <c r="H692" s="32">
        <v>2425</v>
      </c>
      <c r="I692" s="13">
        <v>8.5000000000000006E-3</v>
      </c>
    </row>
    <row r="693" spans="1:9" x14ac:dyDescent="0.3">
      <c r="A693" s="14">
        <v>42922</v>
      </c>
      <c r="B693" s="1" t="s">
        <v>493</v>
      </c>
      <c r="C693" s="1" t="s">
        <v>430</v>
      </c>
      <c r="D693" s="1">
        <v>0.02</v>
      </c>
      <c r="E693" s="9">
        <v>54203</v>
      </c>
      <c r="F693" s="32">
        <v>2285</v>
      </c>
      <c r="G693" s="32">
        <v>3500</v>
      </c>
      <c r="H693" s="32">
        <v>2285</v>
      </c>
      <c r="I693" s="13">
        <v>1.8700000000000001E-2</v>
      </c>
    </row>
    <row r="694" spans="1:9" x14ac:dyDescent="0.3">
      <c r="A694" s="14">
        <v>42936</v>
      </c>
      <c r="B694" s="1" t="s">
        <v>489</v>
      </c>
      <c r="C694" s="1" t="s">
        <v>430</v>
      </c>
      <c r="D694" s="1">
        <v>0</v>
      </c>
      <c r="E694" s="9">
        <v>43886</v>
      </c>
      <c r="F694" s="32">
        <v>4039</v>
      </c>
      <c r="G694" s="32">
        <v>6527</v>
      </c>
      <c r="H694" s="32">
        <v>3534</v>
      </c>
      <c r="I694" s="13">
        <v>-4.1000000000000003E-3</v>
      </c>
    </row>
    <row r="695" spans="1:9" x14ac:dyDescent="0.3">
      <c r="A695" s="14">
        <v>42936</v>
      </c>
      <c r="B695" s="1" t="s">
        <v>488</v>
      </c>
      <c r="C695" s="1" t="s">
        <v>430</v>
      </c>
      <c r="D695" s="1">
        <v>0</v>
      </c>
      <c r="E695" s="9">
        <v>44706</v>
      </c>
      <c r="F695" s="32">
        <v>3691</v>
      </c>
      <c r="G695" s="32">
        <v>5405</v>
      </c>
      <c r="H695" s="32">
        <v>2835</v>
      </c>
      <c r="I695" s="13">
        <v>-4.0000000000000002E-4</v>
      </c>
    </row>
    <row r="696" spans="1:9" x14ac:dyDescent="0.3">
      <c r="A696" s="14">
        <v>42936</v>
      </c>
      <c r="B696" s="1" t="s">
        <v>463</v>
      </c>
      <c r="C696" s="1" t="s">
        <v>430</v>
      </c>
      <c r="D696" s="1">
        <v>2.2499999999999999E-2</v>
      </c>
      <c r="E696" s="9">
        <v>44859</v>
      </c>
      <c r="F696" s="32">
        <v>1473</v>
      </c>
      <c r="G696" s="32">
        <v>2838</v>
      </c>
      <c r="H696" s="32">
        <v>1128</v>
      </c>
      <c r="I696" s="13">
        <v>1E-4</v>
      </c>
    </row>
    <row r="697" spans="1:9" x14ac:dyDescent="0.3">
      <c r="A697" s="14">
        <v>42936</v>
      </c>
      <c r="B697" s="1" t="s">
        <v>458</v>
      </c>
      <c r="C697" s="1" t="s">
        <v>438</v>
      </c>
      <c r="D697" s="1">
        <v>1.8499999999999999E-2</v>
      </c>
      <c r="E697" s="9">
        <v>46593</v>
      </c>
      <c r="F697" s="32">
        <v>1328</v>
      </c>
      <c r="G697" s="32">
        <v>1547</v>
      </c>
      <c r="H697" s="32">
        <v>1048</v>
      </c>
      <c r="I697" s="13">
        <v>-4.5999999999999999E-3</v>
      </c>
    </row>
    <row r="698" spans="1:9" x14ac:dyDescent="0.3">
      <c r="A698" s="14">
        <v>42936</v>
      </c>
      <c r="B698" s="1" t="s">
        <v>491</v>
      </c>
      <c r="C698" s="1" t="s">
        <v>435</v>
      </c>
      <c r="D698" s="1">
        <v>1E-3</v>
      </c>
      <c r="E698" s="9">
        <v>46813</v>
      </c>
      <c r="F698" s="32">
        <v>497</v>
      </c>
      <c r="G698" s="32">
        <v>823</v>
      </c>
      <c r="H698" s="32">
        <v>423</v>
      </c>
      <c r="I698" s="13">
        <v>-3.3E-3</v>
      </c>
    </row>
    <row r="699" spans="1:9" x14ac:dyDescent="0.3">
      <c r="A699" s="14">
        <v>42936</v>
      </c>
      <c r="B699" s="1" t="s">
        <v>487</v>
      </c>
      <c r="C699" s="1" t="s">
        <v>438</v>
      </c>
      <c r="D699" s="1">
        <v>1E-3</v>
      </c>
      <c r="E699" s="9">
        <v>53898</v>
      </c>
      <c r="F699" s="32">
        <v>346</v>
      </c>
      <c r="G699" s="32">
        <v>512</v>
      </c>
      <c r="H699" s="32">
        <v>277</v>
      </c>
      <c r="I699" s="13">
        <v>1.1999999999999999E-3</v>
      </c>
    </row>
    <row r="700" spans="1:9" x14ac:dyDescent="0.3">
      <c r="A700" s="14">
        <v>42950</v>
      </c>
      <c r="B700" s="1" t="s">
        <v>429</v>
      </c>
      <c r="C700" s="1" t="s">
        <v>430</v>
      </c>
      <c r="D700" s="1">
        <v>0.06</v>
      </c>
      <c r="E700" s="9">
        <v>45955</v>
      </c>
      <c r="F700" s="32">
        <v>1569</v>
      </c>
      <c r="G700" s="32">
        <v>2681</v>
      </c>
      <c r="H700" s="32">
        <v>1521</v>
      </c>
      <c r="I700" s="13">
        <v>3.8999999999999998E-3</v>
      </c>
    </row>
    <row r="701" spans="1:9" x14ac:dyDescent="0.3">
      <c r="A701" s="14">
        <v>42950</v>
      </c>
      <c r="B701" s="1" t="s">
        <v>492</v>
      </c>
      <c r="C701" s="1" t="s">
        <v>430</v>
      </c>
      <c r="D701" s="1">
        <v>0.01</v>
      </c>
      <c r="E701" s="9">
        <v>46532</v>
      </c>
      <c r="F701" s="32">
        <v>4537</v>
      </c>
      <c r="G701" s="32">
        <v>7724</v>
      </c>
      <c r="H701" s="32">
        <v>3598</v>
      </c>
      <c r="I701" s="13">
        <v>7.4999999999999997E-3</v>
      </c>
    </row>
    <row r="702" spans="1:9" x14ac:dyDescent="0.3">
      <c r="A702" s="14">
        <v>42950</v>
      </c>
      <c r="B702" s="1" t="s">
        <v>493</v>
      </c>
      <c r="C702" s="1" t="s">
        <v>430</v>
      </c>
      <c r="D702" s="1">
        <v>0.02</v>
      </c>
      <c r="E702" s="9">
        <v>54203</v>
      </c>
      <c r="F702" s="32">
        <v>1721</v>
      </c>
      <c r="G702" s="32">
        <v>2159</v>
      </c>
      <c r="H702" s="32">
        <v>1379</v>
      </c>
      <c r="I702" s="13">
        <v>1.7899999999999999E-2</v>
      </c>
    </row>
    <row r="703" spans="1:9" x14ac:dyDescent="0.3">
      <c r="A703" s="14">
        <v>42985</v>
      </c>
      <c r="B703" s="1" t="s">
        <v>492</v>
      </c>
      <c r="C703" s="1" t="s">
        <v>430</v>
      </c>
      <c r="D703" s="1">
        <v>0.01</v>
      </c>
      <c r="E703" s="9">
        <v>46532</v>
      </c>
      <c r="F703" s="32">
        <v>6686</v>
      </c>
      <c r="G703" s="32">
        <v>10394</v>
      </c>
      <c r="H703" s="32">
        <v>5214</v>
      </c>
      <c r="I703" s="13">
        <v>6.7000000000000002E-3</v>
      </c>
    </row>
    <row r="704" spans="1:9" x14ac:dyDescent="0.3">
      <c r="A704" s="14">
        <v>42985</v>
      </c>
      <c r="B704" s="1" t="s">
        <v>483</v>
      </c>
      <c r="C704" s="1" t="s">
        <v>430</v>
      </c>
      <c r="D704" s="1">
        <v>1.2500000000000001E-2</v>
      </c>
      <c r="E704" s="9">
        <v>49820</v>
      </c>
      <c r="F704" s="32">
        <v>1763</v>
      </c>
      <c r="G704" s="32">
        <v>2765</v>
      </c>
      <c r="H704" s="32">
        <v>1575</v>
      </c>
      <c r="I704" s="13">
        <v>1.38E-2</v>
      </c>
    </row>
    <row r="705" spans="1:9" x14ac:dyDescent="0.3">
      <c r="A705" s="14">
        <v>42985</v>
      </c>
      <c r="B705" s="1" t="s">
        <v>450</v>
      </c>
      <c r="C705" s="1" t="s">
        <v>430</v>
      </c>
      <c r="D705" s="1">
        <v>4.4999999999999998E-2</v>
      </c>
      <c r="E705" s="9">
        <v>51616</v>
      </c>
      <c r="F705" s="32">
        <v>1669</v>
      </c>
      <c r="G705" s="32">
        <v>2500</v>
      </c>
      <c r="H705" s="32">
        <v>1280</v>
      </c>
      <c r="I705" s="13">
        <v>1.49E-2</v>
      </c>
    </row>
    <row r="706" spans="1:9" x14ac:dyDescent="0.3">
      <c r="A706" s="14">
        <v>42985</v>
      </c>
      <c r="B706" s="1" t="s">
        <v>454</v>
      </c>
      <c r="C706" s="1" t="s">
        <v>430</v>
      </c>
      <c r="D706" s="1">
        <v>0.04</v>
      </c>
      <c r="E706" s="9">
        <v>58586</v>
      </c>
      <c r="F706" s="32">
        <v>1137</v>
      </c>
      <c r="G706" s="32">
        <v>1980</v>
      </c>
      <c r="H706" s="32">
        <v>930</v>
      </c>
      <c r="I706" s="13">
        <v>1.84E-2</v>
      </c>
    </row>
    <row r="707" spans="1:9" x14ac:dyDescent="0.3">
      <c r="A707" s="14">
        <v>42999</v>
      </c>
      <c r="B707" s="1" t="s">
        <v>489</v>
      </c>
      <c r="C707" s="1" t="s">
        <v>430</v>
      </c>
      <c r="D707" s="1">
        <v>0</v>
      </c>
      <c r="E707" s="9">
        <v>43886</v>
      </c>
      <c r="F707" s="32">
        <v>1135</v>
      </c>
      <c r="G707" s="32">
        <v>5167</v>
      </c>
      <c r="H707" s="32">
        <v>993</v>
      </c>
      <c r="I707" s="13">
        <v>-4.7999999999999996E-3</v>
      </c>
    </row>
    <row r="708" spans="1:9" x14ac:dyDescent="0.3">
      <c r="A708" s="14">
        <v>42999</v>
      </c>
      <c r="B708" s="1" t="s">
        <v>494</v>
      </c>
      <c r="C708" s="1" t="s">
        <v>430</v>
      </c>
      <c r="D708" s="1">
        <v>0</v>
      </c>
      <c r="E708" s="9">
        <v>45010</v>
      </c>
      <c r="F708" s="32">
        <v>4338</v>
      </c>
      <c r="G708" s="32">
        <v>5850</v>
      </c>
      <c r="H708" s="32">
        <v>3550</v>
      </c>
      <c r="I708" s="13">
        <v>0</v>
      </c>
    </row>
    <row r="709" spans="1:9" x14ac:dyDescent="0.3">
      <c r="A709" s="14">
        <v>42999</v>
      </c>
      <c r="B709" s="1" t="s">
        <v>471</v>
      </c>
      <c r="C709" s="1" t="s">
        <v>430</v>
      </c>
      <c r="D709" s="1">
        <v>1.7500000000000002E-2</v>
      </c>
      <c r="E709" s="9">
        <v>45621</v>
      </c>
      <c r="F709" s="32">
        <v>3166</v>
      </c>
      <c r="G709" s="32">
        <v>5187</v>
      </c>
      <c r="H709" s="32">
        <v>2446</v>
      </c>
      <c r="I709" s="13">
        <v>2.8E-3</v>
      </c>
    </row>
    <row r="710" spans="1:9" x14ac:dyDescent="0.3">
      <c r="A710" s="14">
        <v>42999</v>
      </c>
      <c r="B710" s="1" t="s">
        <v>482</v>
      </c>
      <c r="C710" s="1" t="s">
        <v>438</v>
      </c>
      <c r="D710" s="1">
        <v>1E-3</v>
      </c>
      <c r="E710" s="9">
        <v>44256</v>
      </c>
      <c r="F710" s="32">
        <v>784</v>
      </c>
      <c r="G710" s="32">
        <v>1520</v>
      </c>
      <c r="H710" s="32">
        <v>750</v>
      </c>
      <c r="I710" s="13">
        <v>-1.52E-2</v>
      </c>
    </row>
    <row r="711" spans="1:9" x14ac:dyDescent="0.3">
      <c r="A711" s="14">
        <v>42999</v>
      </c>
      <c r="B711" s="1" t="s">
        <v>491</v>
      </c>
      <c r="C711" s="1" t="s">
        <v>435</v>
      </c>
      <c r="D711" s="1">
        <v>1E-3</v>
      </c>
      <c r="E711" s="9">
        <v>46813</v>
      </c>
      <c r="F711" s="32">
        <v>562</v>
      </c>
      <c r="G711" s="32">
        <v>1201</v>
      </c>
      <c r="H711" s="32">
        <v>429</v>
      </c>
      <c r="I711" s="13">
        <v>-4.3E-3</v>
      </c>
    </row>
    <row r="712" spans="1:9" x14ac:dyDescent="0.3">
      <c r="A712" s="14">
        <v>42999</v>
      </c>
      <c r="B712" s="1" t="s">
        <v>472</v>
      </c>
      <c r="C712" s="1" t="s">
        <v>438</v>
      </c>
      <c r="D712" s="1">
        <v>7.000000000000001E-3</v>
      </c>
      <c r="E712" s="9">
        <v>47689</v>
      </c>
      <c r="F712" s="32">
        <v>883</v>
      </c>
      <c r="G712" s="32">
        <v>1260</v>
      </c>
      <c r="H712" s="32">
        <v>675</v>
      </c>
      <c r="I712" s="13">
        <v>-3.5999999999999999E-3</v>
      </c>
    </row>
    <row r="713" spans="1:9" x14ac:dyDescent="0.3">
      <c r="A713" s="14">
        <v>43013</v>
      </c>
      <c r="B713" s="1" t="s">
        <v>477</v>
      </c>
      <c r="C713" s="1" t="s">
        <v>430</v>
      </c>
      <c r="D713" s="1">
        <v>0.01</v>
      </c>
      <c r="E713" s="9">
        <v>45986</v>
      </c>
      <c r="F713" s="32">
        <v>2735</v>
      </c>
      <c r="G713" s="32">
        <v>5450</v>
      </c>
      <c r="H713" s="32">
        <v>2735</v>
      </c>
      <c r="I713" s="13">
        <v>4.5999999999999999E-3</v>
      </c>
    </row>
    <row r="714" spans="1:9" x14ac:dyDescent="0.3">
      <c r="A714" s="14">
        <v>43013</v>
      </c>
      <c r="B714" s="1" t="s">
        <v>495</v>
      </c>
      <c r="C714" s="1" t="s">
        <v>430</v>
      </c>
      <c r="D714" s="1">
        <v>7.4999999999999997E-3</v>
      </c>
      <c r="E714" s="9">
        <v>46898</v>
      </c>
      <c r="F714" s="32">
        <v>3998</v>
      </c>
      <c r="G714" s="32">
        <v>7405</v>
      </c>
      <c r="H714" s="32">
        <v>3998</v>
      </c>
      <c r="I714" s="13">
        <v>8.8000000000000005E-3</v>
      </c>
    </row>
    <row r="715" spans="1:9" x14ac:dyDescent="0.3">
      <c r="A715" s="14">
        <v>43013</v>
      </c>
      <c r="B715" s="1" t="s">
        <v>493</v>
      </c>
      <c r="C715" s="1" t="s">
        <v>430</v>
      </c>
      <c r="D715" s="1">
        <v>0.02</v>
      </c>
      <c r="E715" s="9">
        <v>54203</v>
      </c>
      <c r="F715" s="32">
        <v>1765</v>
      </c>
      <c r="G715" s="32">
        <v>3140</v>
      </c>
      <c r="H715" s="32">
        <v>1765</v>
      </c>
      <c r="I715" s="13">
        <v>1.8200000000000001E-2</v>
      </c>
    </row>
    <row r="716" spans="1:9" x14ac:dyDescent="0.3">
      <c r="A716" s="14">
        <v>43027</v>
      </c>
      <c r="B716" s="1" t="s">
        <v>485</v>
      </c>
      <c r="C716" s="1" t="s">
        <v>430</v>
      </c>
      <c r="D716" s="1">
        <v>0</v>
      </c>
      <c r="E716" s="9">
        <v>44341</v>
      </c>
      <c r="F716" s="32">
        <v>1801</v>
      </c>
      <c r="G716" s="32">
        <v>3731</v>
      </c>
      <c r="H716" s="32">
        <v>1801</v>
      </c>
      <c r="I716" s="13">
        <v>-3.8999999999999998E-3</v>
      </c>
    </row>
    <row r="717" spans="1:9" x14ac:dyDescent="0.3">
      <c r="A717" s="14">
        <v>43027</v>
      </c>
      <c r="B717" s="1" t="s">
        <v>494</v>
      </c>
      <c r="C717" s="1" t="s">
        <v>430</v>
      </c>
      <c r="D717" s="1">
        <v>0</v>
      </c>
      <c r="E717" s="9">
        <v>45010</v>
      </c>
      <c r="F717" s="32">
        <v>2570</v>
      </c>
      <c r="G717" s="32">
        <v>5395</v>
      </c>
      <c r="H717" s="32">
        <v>2570</v>
      </c>
      <c r="I717" s="13">
        <v>-6.9999999999999999E-4</v>
      </c>
    </row>
    <row r="718" spans="1:9" x14ac:dyDescent="0.3">
      <c r="A718" s="14">
        <v>43027</v>
      </c>
      <c r="B718" s="1" t="s">
        <v>471</v>
      </c>
      <c r="C718" s="1" t="s">
        <v>430</v>
      </c>
      <c r="D718" s="1">
        <v>1.7500000000000002E-2</v>
      </c>
      <c r="E718" s="9">
        <v>45621</v>
      </c>
      <c r="F718" s="32">
        <v>2625</v>
      </c>
      <c r="G718" s="32">
        <v>5340</v>
      </c>
      <c r="H718" s="32">
        <v>2625</v>
      </c>
      <c r="I718" s="13">
        <v>1.8E-3</v>
      </c>
    </row>
    <row r="719" spans="1:9" x14ac:dyDescent="0.3">
      <c r="A719" s="14">
        <v>43027</v>
      </c>
      <c r="B719" s="1" t="s">
        <v>476</v>
      </c>
      <c r="C719" s="1" t="s">
        <v>435</v>
      </c>
      <c r="D719" s="1">
        <v>1E-3</v>
      </c>
      <c r="E719" s="9">
        <v>45717</v>
      </c>
      <c r="F719" s="32">
        <v>711</v>
      </c>
      <c r="G719" s="32">
        <v>1525</v>
      </c>
      <c r="H719" s="32">
        <v>711</v>
      </c>
      <c r="I719" s="13">
        <v>-8.8999999999999999E-3</v>
      </c>
    </row>
    <row r="720" spans="1:9" x14ac:dyDescent="0.3">
      <c r="A720" s="14">
        <v>43027</v>
      </c>
      <c r="B720" s="1" t="s">
        <v>458</v>
      </c>
      <c r="C720" s="1" t="s">
        <v>438</v>
      </c>
      <c r="D720" s="1">
        <v>1.8499999999999999E-2</v>
      </c>
      <c r="E720" s="9">
        <v>46593</v>
      </c>
      <c r="F720" s="32">
        <v>610</v>
      </c>
      <c r="G720" s="32">
        <v>1490</v>
      </c>
      <c r="H720" s="32">
        <v>610</v>
      </c>
      <c r="I720" s="13">
        <v>-7.4000000000000003E-3</v>
      </c>
    </row>
    <row r="721" spans="1:9" x14ac:dyDescent="0.3">
      <c r="A721" s="14">
        <v>43027</v>
      </c>
      <c r="B721" s="1" t="s">
        <v>437</v>
      </c>
      <c r="C721" s="1" t="s">
        <v>438</v>
      </c>
      <c r="D721" s="1">
        <v>3.15E-2</v>
      </c>
      <c r="E721" s="9">
        <v>48420</v>
      </c>
      <c r="F721" s="32">
        <v>425</v>
      </c>
      <c r="G721" s="32">
        <v>890</v>
      </c>
      <c r="H721" s="32">
        <v>425</v>
      </c>
      <c r="I721" s="13">
        <v>-4.3E-3</v>
      </c>
    </row>
    <row r="722" spans="1:9" x14ac:dyDescent="0.3">
      <c r="A722" s="14">
        <v>43041</v>
      </c>
      <c r="B722" s="1" t="s">
        <v>495</v>
      </c>
      <c r="C722" s="1" t="s">
        <v>430</v>
      </c>
      <c r="D722" s="1">
        <v>7.4999999999999997E-3</v>
      </c>
      <c r="E722" s="9">
        <v>46898</v>
      </c>
      <c r="F722" s="32">
        <v>5589</v>
      </c>
      <c r="G722" s="32">
        <v>6821</v>
      </c>
      <c r="H722" s="32">
        <v>4341</v>
      </c>
      <c r="I722" s="13">
        <v>7.6E-3</v>
      </c>
    </row>
    <row r="723" spans="1:9" x14ac:dyDescent="0.3">
      <c r="A723" s="14">
        <v>43041</v>
      </c>
      <c r="B723" s="1" t="s">
        <v>479</v>
      </c>
      <c r="C723" s="1" t="s">
        <v>430</v>
      </c>
      <c r="D723" s="1">
        <v>1.4999999999999999E-2</v>
      </c>
      <c r="E723" s="9">
        <v>47993</v>
      </c>
      <c r="F723" s="32">
        <v>2085</v>
      </c>
      <c r="G723" s="32">
        <v>3095</v>
      </c>
      <c r="H723" s="32">
        <v>1915</v>
      </c>
      <c r="I723" s="13">
        <v>1.01E-2</v>
      </c>
    </row>
    <row r="724" spans="1:9" x14ac:dyDescent="0.3">
      <c r="A724" s="14">
        <v>43041</v>
      </c>
      <c r="B724" s="1" t="s">
        <v>493</v>
      </c>
      <c r="C724" s="1" t="s">
        <v>430</v>
      </c>
      <c r="D724" s="1">
        <v>0.02</v>
      </c>
      <c r="E724" s="9">
        <v>54173</v>
      </c>
      <c r="F724" s="32">
        <v>2369</v>
      </c>
      <c r="G724" s="32">
        <v>2571</v>
      </c>
      <c r="H724" s="32">
        <v>1816</v>
      </c>
      <c r="I724" s="13">
        <v>1.7399999999999999E-2</v>
      </c>
    </row>
    <row r="725" spans="1:9" x14ac:dyDescent="0.3">
      <c r="A725" s="14">
        <v>43055</v>
      </c>
      <c r="B725" s="1" t="s">
        <v>453</v>
      </c>
      <c r="C725" s="1" t="s">
        <v>430</v>
      </c>
      <c r="D725" s="1">
        <v>3.5000000000000003E-2</v>
      </c>
      <c r="E725" s="9">
        <v>43946</v>
      </c>
      <c r="F725" s="32">
        <v>1019</v>
      </c>
      <c r="G725" s="32">
        <v>4554</v>
      </c>
      <c r="H725" s="32">
        <v>1016</v>
      </c>
      <c r="I725" s="13">
        <v>-6.0000000000000001E-3</v>
      </c>
    </row>
    <row r="726" spans="1:9" x14ac:dyDescent="0.3">
      <c r="A726" s="14">
        <v>43055</v>
      </c>
      <c r="B726" s="1" t="s">
        <v>494</v>
      </c>
      <c r="C726" s="1" t="s">
        <v>430</v>
      </c>
      <c r="D726" s="1">
        <v>0</v>
      </c>
      <c r="E726" s="9">
        <v>45010</v>
      </c>
      <c r="F726" s="32">
        <v>2943</v>
      </c>
      <c r="G726" s="32">
        <v>5735</v>
      </c>
      <c r="H726" s="32">
        <v>2523</v>
      </c>
      <c r="I726" s="13">
        <v>-1.2999999999999999E-3</v>
      </c>
    </row>
    <row r="727" spans="1:9" x14ac:dyDescent="0.3">
      <c r="A727" s="14">
        <v>43055</v>
      </c>
      <c r="B727" s="1" t="s">
        <v>474</v>
      </c>
      <c r="C727" s="1" t="s">
        <v>430</v>
      </c>
      <c r="D727" s="1">
        <v>5.0000000000000001E-3</v>
      </c>
      <c r="E727" s="9">
        <v>45802</v>
      </c>
      <c r="F727" s="32">
        <v>1832</v>
      </c>
      <c r="G727" s="32">
        <v>3311</v>
      </c>
      <c r="H727" s="32">
        <v>1455</v>
      </c>
      <c r="I727" s="13">
        <v>2E-3</v>
      </c>
    </row>
    <row r="728" spans="1:9" x14ac:dyDescent="0.3">
      <c r="A728" s="14">
        <v>43055</v>
      </c>
      <c r="B728" s="1" t="s">
        <v>482</v>
      </c>
      <c r="C728" s="1" t="s">
        <v>438</v>
      </c>
      <c r="D728" s="1">
        <v>1E-3</v>
      </c>
      <c r="E728" s="9">
        <v>44256</v>
      </c>
      <c r="F728" s="32">
        <v>960</v>
      </c>
      <c r="G728" s="32">
        <v>1775</v>
      </c>
      <c r="H728" s="32">
        <v>858</v>
      </c>
      <c r="I728" s="13">
        <v>-1.6500000000000001E-2</v>
      </c>
    </row>
    <row r="729" spans="1:9" x14ac:dyDescent="0.3">
      <c r="A729" s="14">
        <v>43055</v>
      </c>
      <c r="B729" s="1" t="s">
        <v>465</v>
      </c>
      <c r="C729" s="1" t="s">
        <v>438</v>
      </c>
      <c r="D729" s="1">
        <v>2.5000000000000001E-3</v>
      </c>
      <c r="E729" s="9">
        <v>45498</v>
      </c>
      <c r="F729" s="32">
        <v>967</v>
      </c>
      <c r="G729" s="32">
        <v>1637</v>
      </c>
      <c r="H729" s="32">
        <v>742</v>
      </c>
      <c r="I729" s="13">
        <v>-1.2200000000000001E-2</v>
      </c>
    </row>
    <row r="730" spans="1:9" x14ac:dyDescent="0.3">
      <c r="A730" s="14">
        <v>43055</v>
      </c>
      <c r="B730" s="1" t="s">
        <v>487</v>
      </c>
      <c r="C730" s="1" t="s">
        <v>438</v>
      </c>
      <c r="D730" s="1">
        <v>1E-3</v>
      </c>
      <c r="E730" s="9">
        <v>53898</v>
      </c>
      <c r="F730" s="32">
        <v>522</v>
      </c>
      <c r="G730" s="32">
        <v>788</v>
      </c>
      <c r="H730" s="32">
        <v>398</v>
      </c>
      <c r="I730" s="13">
        <v>-4.0000000000000002E-4</v>
      </c>
    </row>
    <row r="731" spans="1:9" x14ac:dyDescent="0.3">
      <c r="A731" s="14">
        <v>43076</v>
      </c>
      <c r="B731" s="1" t="s">
        <v>486</v>
      </c>
      <c r="C731" s="1" t="s">
        <v>430</v>
      </c>
      <c r="D731" s="1">
        <v>2.5000000000000001E-3</v>
      </c>
      <c r="E731" s="9">
        <v>46351</v>
      </c>
      <c r="F731" s="32">
        <v>1990</v>
      </c>
      <c r="G731" s="32">
        <v>3692</v>
      </c>
      <c r="H731" s="32">
        <v>1990</v>
      </c>
      <c r="I731" s="13">
        <v>3.5999999999999999E-3</v>
      </c>
    </row>
    <row r="732" spans="1:9" x14ac:dyDescent="0.3">
      <c r="A732" s="14">
        <v>43076</v>
      </c>
      <c r="B732" s="1" t="s">
        <v>433</v>
      </c>
      <c r="C732" s="1" t="s">
        <v>430</v>
      </c>
      <c r="D732" s="1">
        <v>5.5E-2</v>
      </c>
      <c r="E732" s="9">
        <v>47233</v>
      </c>
      <c r="F732" s="32">
        <v>942</v>
      </c>
      <c r="G732" s="32">
        <v>1686</v>
      </c>
      <c r="H732" s="32">
        <v>942</v>
      </c>
      <c r="I732" s="13">
        <v>6.0000000000000001E-3</v>
      </c>
    </row>
    <row r="733" spans="1:9" x14ac:dyDescent="0.3">
      <c r="A733" s="14">
        <v>43076</v>
      </c>
      <c r="B733" s="1" t="s">
        <v>490</v>
      </c>
      <c r="C733" s="1" t="s">
        <v>430</v>
      </c>
      <c r="D733" s="1">
        <v>1.7500000000000002E-2</v>
      </c>
      <c r="E733" s="9">
        <v>50946</v>
      </c>
      <c r="F733" s="32">
        <v>1065</v>
      </c>
      <c r="G733" s="32">
        <v>1795</v>
      </c>
      <c r="H733" s="32">
        <v>1065</v>
      </c>
      <c r="I733" s="13">
        <v>1.2699999999999999E-2</v>
      </c>
    </row>
    <row r="734" spans="1:9" x14ac:dyDescent="0.3">
      <c r="A734" s="14">
        <v>43100</v>
      </c>
      <c r="B734" s="1" t="s">
        <v>451</v>
      </c>
      <c r="C734" s="1" t="s">
        <v>426</v>
      </c>
      <c r="D734" s="1">
        <v>3.7499999999999999E-2</v>
      </c>
      <c r="E734" s="9">
        <v>43763</v>
      </c>
      <c r="F734" s="32">
        <v>-2355</v>
      </c>
      <c r="G734" s="32"/>
      <c r="H734" s="32"/>
      <c r="I734" s="13"/>
    </row>
    <row r="735" spans="1:9" x14ac:dyDescent="0.3">
      <c r="A735" s="14">
        <v>43100</v>
      </c>
      <c r="B735" s="1" t="s">
        <v>439</v>
      </c>
      <c r="C735" s="1" t="s">
        <v>426</v>
      </c>
      <c r="D735" s="1">
        <v>4.2500000000000003E-2</v>
      </c>
      <c r="E735" s="9">
        <v>43580</v>
      </c>
      <c r="F735" s="32">
        <v>-830</v>
      </c>
      <c r="G735" s="32"/>
      <c r="H735" s="32"/>
      <c r="I735" s="13"/>
    </row>
    <row r="736" spans="1:9" x14ac:dyDescent="0.3">
      <c r="A736" s="14">
        <v>43100</v>
      </c>
      <c r="B736" s="1" t="s">
        <v>469</v>
      </c>
      <c r="C736" s="1" t="s">
        <v>426</v>
      </c>
      <c r="D736" s="1">
        <v>0.01</v>
      </c>
      <c r="E736" s="9">
        <v>43610</v>
      </c>
      <c r="F736" s="32">
        <v>-4115</v>
      </c>
      <c r="G736" s="32"/>
      <c r="H736" s="32"/>
      <c r="I736" s="13"/>
    </row>
    <row r="737" spans="1:9" x14ac:dyDescent="0.3">
      <c r="A737" s="14">
        <v>43100</v>
      </c>
      <c r="B737" s="1" t="s">
        <v>480</v>
      </c>
      <c r="C737" s="1" t="s">
        <v>426</v>
      </c>
      <c r="D737" s="1">
        <v>0</v>
      </c>
      <c r="E737" s="9">
        <v>43521</v>
      </c>
      <c r="F737" s="32">
        <v>-2633</v>
      </c>
      <c r="G737" s="32"/>
      <c r="H737" s="32"/>
      <c r="I737" s="13"/>
    </row>
    <row r="738" spans="1:9" x14ac:dyDescent="0.3">
      <c r="A738" s="14">
        <v>43104</v>
      </c>
      <c r="B738" s="1" t="s">
        <v>495</v>
      </c>
      <c r="C738" s="1" t="s">
        <v>430</v>
      </c>
      <c r="D738" s="1">
        <v>7.4999999999999997E-3</v>
      </c>
      <c r="E738" s="9">
        <v>46898</v>
      </c>
      <c r="F738" s="32">
        <v>6476</v>
      </c>
      <c r="G738" s="32">
        <v>7501</v>
      </c>
      <c r="H738" s="32">
        <v>5211</v>
      </c>
      <c r="I738" s="13">
        <v>7.9000000000000008E-3</v>
      </c>
    </row>
    <row r="739" spans="1:9" x14ac:dyDescent="0.3">
      <c r="A739" s="14">
        <v>43104</v>
      </c>
      <c r="B739" s="1" t="s">
        <v>483</v>
      </c>
      <c r="C739" s="1" t="s">
        <v>430</v>
      </c>
      <c r="D739" s="1">
        <v>1.2500000000000001E-2</v>
      </c>
      <c r="E739" s="9">
        <v>49820</v>
      </c>
      <c r="F739" s="32">
        <v>1626</v>
      </c>
      <c r="G739" s="32">
        <v>2530</v>
      </c>
      <c r="H739" s="32">
        <v>1335</v>
      </c>
      <c r="I739" s="13">
        <v>1.35E-2</v>
      </c>
    </row>
    <row r="740" spans="1:9" x14ac:dyDescent="0.3">
      <c r="A740" s="14">
        <v>43104</v>
      </c>
      <c r="B740" s="1" t="s">
        <v>493</v>
      </c>
      <c r="C740" s="1" t="s">
        <v>430</v>
      </c>
      <c r="D740" s="1">
        <v>0.02</v>
      </c>
      <c r="E740" s="9">
        <v>54203</v>
      </c>
      <c r="F740" s="32">
        <v>2042</v>
      </c>
      <c r="G740" s="32">
        <v>3128</v>
      </c>
      <c r="H740" s="32">
        <v>1565</v>
      </c>
      <c r="I740" s="13">
        <v>1.7500000000000002E-2</v>
      </c>
    </row>
    <row r="741" spans="1:9" x14ac:dyDescent="0.3">
      <c r="A741" s="14">
        <v>43108</v>
      </c>
      <c r="C741" s="1" t="s">
        <v>496</v>
      </c>
      <c r="E741" s="9">
        <v>43469</v>
      </c>
      <c r="F741" s="32">
        <v>1300</v>
      </c>
      <c r="G741" s="32">
        <v>3250</v>
      </c>
      <c r="H741" s="32">
        <v>1300</v>
      </c>
      <c r="I741" s="33">
        <v>-5.5700000000000003E-3</v>
      </c>
    </row>
    <row r="742" spans="1:9" x14ac:dyDescent="0.3">
      <c r="A742" s="14">
        <v>43115</v>
      </c>
      <c r="C742" s="1" t="s">
        <v>496</v>
      </c>
      <c r="E742" s="9">
        <v>43469</v>
      </c>
      <c r="F742" s="32">
        <v>1245</v>
      </c>
      <c r="G742" s="32">
        <v>4615</v>
      </c>
      <c r="H742" s="32">
        <v>1093</v>
      </c>
      <c r="I742" s="33">
        <v>-5.4299999999999999E-3</v>
      </c>
    </row>
    <row r="743" spans="1:9" x14ac:dyDescent="0.3">
      <c r="A743" s="14">
        <v>43118</v>
      </c>
      <c r="B743" s="1" t="s">
        <v>497</v>
      </c>
      <c r="C743" s="1" t="s">
        <v>430</v>
      </c>
      <c r="D743" s="1">
        <v>0</v>
      </c>
      <c r="E743" s="9">
        <v>44252</v>
      </c>
      <c r="F743" s="32">
        <v>4197</v>
      </c>
      <c r="G743" s="32">
        <v>7228</v>
      </c>
      <c r="H743" s="32">
        <v>3530</v>
      </c>
      <c r="I743" s="13">
        <v>-2.3999999999999998E-3</v>
      </c>
    </row>
    <row r="744" spans="1:9" x14ac:dyDescent="0.3">
      <c r="A744" s="14">
        <v>43118</v>
      </c>
      <c r="B744" s="1" t="s">
        <v>494</v>
      </c>
      <c r="C744" s="1" t="s">
        <v>430</v>
      </c>
      <c r="D744" s="1">
        <v>0</v>
      </c>
      <c r="E744" s="9">
        <v>45010</v>
      </c>
      <c r="F744" s="32">
        <v>3479</v>
      </c>
      <c r="G744" s="32">
        <v>5746</v>
      </c>
      <c r="H744" s="32">
        <v>2680</v>
      </c>
      <c r="I744" s="13">
        <v>1E-3</v>
      </c>
    </row>
    <row r="745" spans="1:9" x14ac:dyDescent="0.3">
      <c r="A745" s="14">
        <v>43118</v>
      </c>
      <c r="B745" s="1" t="s">
        <v>468</v>
      </c>
      <c r="C745" s="1" t="s">
        <v>430</v>
      </c>
      <c r="D745" s="1">
        <v>2.2499999999999999E-2</v>
      </c>
      <c r="E745" s="9">
        <v>45437</v>
      </c>
      <c r="F745" s="32">
        <v>1675</v>
      </c>
      <c r="G745" s="32">
        <v>3186</v>
      </c>
      <c r="H745" s="32">
        <v>1287</v>
      </c>
      <c r="I745" s="13">
        <v>2.3E-3</v>
      </c>
    </row>
    <row r="746" spans="1:9" x14ac:dyDescent="0.3">
      <c r="A746" s="14">
        <v>43118</v>
      </c>
      <c r="B746" s="1" t="s">
        <v>465</v>
      </c>
      <c r="C746" s="1" t="s">
        <v>438</v>
      </c>
      <c r="D746" s="1">
        <v>2.5000000000000001E-3</v>
      </c>
      <c r="E746" s="9">
        <v>45498</v>
      </c>
      <c r="F746" s="32">
        <v>909</v>
      </c>
      <c r="G746" s="32">
        <v>1590</v>
      </c>
      <c r="H746" s="32">
        <v>783</v>
      </c>
      <c r="I746" s="13">
        <v>-1.12E-2</v>
      </c>
    </row>
    <row r="747" spans="1:9" x14ac:dyDescent="0.3">
      <c r="A747" s="14">
        <v>43118</v>
      </c>
      <c r="B747" s="1" t="s">
        <v>491</v>
      </c>
      <c r="C747" s="1" t="s">
        <v>435</v>
      </c>
      <c r="D747" s="1">
        <v>1E-3</v>
      </c>
      <c r="E747" s="9">
        <v>46813</v>
      </c>
      <c r="F747" s="32">
        <v>494</v>
      </c>
      <c r="G747" s="32">
        <v>1097</v>
      </c>
      <c r="H747" s="32">
        <v>377</v>
      </c>
      <c r="I747" s="13">
        <v>-5.7999999999999996E-3</v>
      </c>
    </row>
    <row r="748" spans="1:9" x14ac:dyDescent="0.3">
      <c r="A748" s="14">
        <v>43118</v>
      </c>
      <c r="B748" s="1" t="s">
        <v>472</v>
      </c>
      <c r="C748" s="1" t="s">
        <v>438</v>
      </c>
      <c r="D748" s="1">
        <v>7.000000000000001E-3</v>
      </c>
      <c r="E748" s="9">
        <v>47689</v>
      </c>
      <c r="F748" s="32">
        <v>756</v>
      </c>
      <c r="G748" s="32">
        <v>1180</v>
      </c>
      <c r="H748" s="32">
        <v>585</v>
      </c>
      <c r="I748" s="13">
        <v>-5.1999999999999998E-3</v>
      </c>
    </row>
    <row r="749" spans="1:9" x14ac:dyDescent="0.3">
      <c r="A749" s="14">
        <v>43122</v>
      </c>
      <c r="C749" s="1" t="s">
        <v>496</v>
      </c>
      <c r="E749" s="9">
        <v>43469</v>
      </c>
      <c r="F749" s="32">
        <v>1365</v>
      </c>
      <c r="G749" s="32">
        <v>4575</v>
      </c>
      <c r="H749" s="32">
        <v>1197</v>
      </c>
      <c r="I749" s="33">
        <v>-5.6800000000000002E-3</v>
      </c>
    </row>
    <row r="750" spans="1:9" x14ac:dyDescent="0.3">
      <c r="A750" s="14">
        <v>43129</v>
      </c>
      <c r="C750" s="1" t="s">
        <v>496</v>
      </c>
      <c r="E750" s="9">
        <v>43469</v>
      </c>
      <c r="F750" s="32">
        <v>1347</v>
      </c>
      <c r="G750" s="32">
        <v>3905</v>
      </c>
      <c r="H750" s="32">
        <v>1295</v>
      </c>
      <c r="I750" s="33">
        <v>-5.5799999999999999E-3</v>
      </c>
    </row>
    <row r="751" spans="1:9" x14ac:dyDescent="0.3">
      <c r="A751" s="14">
        <v>43132</v>
      </c>
      <c r="B751" s="1" t="s">
        <v>495</v>
      </c>
      <c r="C751" s="1" t="s">
        <v>430</v>
      </c>
      <c r="D751" s="1">
        <v>7.4999999999999997E-3</v>
      </c>
      <c r="E751" s="9">
        <v>46896</v>
      </c>
      <c r="F751" s="32">
        <v>3621</v>
      </c>
      <c r="G751" s="32">
        <v>7312</v>
      </c>
      <c r="H751" s="32">
        <v>3621</v>
      </c>
      <c r="I751" s="13">
        <v>9.7999999999999997E-3</v>
      </c>
    </row>
    <row r="752" spans="1:9" x14ac:dyDescent="0.3">
      <c r="A752" s="14">
        <v>43132</v>
      </c>
      <c r="B752" s="1" t="s">
        <v>498</v>
      </c>
      <c r="C752" s="1" t="s">
        <v>430</v>
      </c>
      <c r="D752" s="1">
        <v>1.2500000000000001E-2</v>
      </c>
      <c r="E752" s="9">
        <v>49089</v>
      </c>
      <c r="F752" s="32">
        <v>3310</v>
      </c>
      <c r="G752" s="32">
        <v>4440</v>
      </c>
      <c r="H752" s="32">
        <v>3310</v>
      </c>
      <c r="I752" s="13">
        <v>1.3299999999999999E-2</v>
      </c>
    </row>
    <row r="753" spans="1:9" x14ac:dyDescent="0.3">
      <c r="A753" s="14">
        <v>43132</v>
      </c>
      <c r="B753" s="1" t="s">
        <v>484</v>
      </c>
      <c r="C753" s="1" t="s">
        <v>430</v>
      </c>
      <c r="D753" s="1">
        <v>1.7500000000000002E-2</v>
      </c>
      <c r="E753" s="9">
        <v>60777</v>
      </c>
      <c r="F753" s="32">
        <v>2262</v>
      </c>
      <c r="G753" s="32">
        <v>2413</v>
      </c>
      <c r="H753" s="32">
        <v>1943</v>
      </c>
      <c r="I753" s="13">
        <v>1.9099999999999999E-2</v>
      </c>
    </row>
    <row r="754" spans="1:9" x14ac:dyDescent="0.3">
      <c r="A754" s="14">
        <v>43136</v>
      </c>
      <c r="C754" s="1" t="s">
        <v>496</v>
      </c>
      <c r="E754" s="9">
        <v>43495</v>
      </c>
      <c r="F754" s="32">
        <v>1443</v>
      </c>
      <c r="G754" s="32">
        <v>5185</v>
      </c>
      <c r="H754" s="32">
        <v>1294</v>
      </c>
      <c r="I754" s="33">
        <v>-5.5999999999999999E-3</v>
      </c>
    </row>
    <row r="755" spans="1:9" x14ac:dyDescent="0.3">
      <c r="A755" s="14">
        <v>43143</v>
      </c>
      <c r="C755" s="1" t="s">
        <v>496</v>
      </c>
      <c r="E755" s="9">
        <v>43495</v>
      </c>
      <c r="F755" s="32">
        <v>1295</v>
      </c>
      <c r="G755" s="32">
        <v>4125</v>
      </c>
      <c r="H755" s="32">
        <v>1295</v>
      </c>
      <c r="I755" s="33">
        <v>-5.6299999999999996E-3</v>
      </c>
    </row>
    <row r="756" spans="1:9" x14ac:dyDescent="0.3">
      <c r="A756" s="14">
        <v>43146</v>
      </c>
      <c r="B756" s="1" t="s">
        <v>497</v>
      </c>
      <c r="C756" s="1" t="s">
        <v>430</v>
      </c>
      <c r="D756" s="1">
        <v>0</v>
      </c>
      <c r="E756" s="9">
        <v>44252</v>
      </c>
      <c r="F756" s="32">
        <v>3846</v>
      </c>
      <c r="G756" s="32">
        <v>8082</v>
      </c>
      <c r="H756" s="32">
        <v>3275</v>
      </c>
      <c r="I756" s="13">
        <v>-1.8E-3</v>
      </c>
    </row>
    <row r="757" spans="1:9" x14ac:dyDescent="0.3">
      <c r="A757" s="14">
        <v>43146</v>
      </c>
      <c r="B757" s="1" t="s">
        <v>494</v>
      </c>
      <c r="C757" s="1" t="s">
        <v>430</v>
      </c>
      <c r="D757" s="1">
        <v>0</v>
      </c>
      <c r="E757" s="9">
        <v>45010</v>
      </c>
      <c r="F757" s="32">
        <v>4158</v>
      </c>
      <c r="G757" s="32">
        <v>7051</v>
      </c>
      <c r="H757" s="32">
        <v>3199</v>
      </c>
      <c r="I757" s="13">
        <v>2.3E-3</v>
      </c>
    </row>
    <row r="758" spans="1:9" x14ac:dyDescent="0.3">
      <c r="A758" s="14">
        <v>43146</v>
      </c>
      <c r="B758" s="1" t="s">
        <v>429</v>
      </c>
      <c r="C758" s="1" t="s">
        <v>430</v>
      </c>
      <c r="D758" s="1">
        <v>0.06</v>
      </c>
      <c r="E758" s="9">
        <v>45955</v>
      </c>
      <c r="F758" s="32">
        <v>1985</v>
      </c>
      <c r="G758" s="32">
        <v>4166</v>
      </c>
      <c r="H758" s="32">
        <v>1523</v>
      </c>
      <c r="I758" s="13">
        <v>5.7000000000000002E-3</v>
      </c>
    </row>
    <row r="759" spans="1:9" x14ac:dyDescent="0.3">
      <c r="A759" s="14">
        <v>43146</v>
      </c>
      <c r="B759" s="1" t="s">
        <v>476</v>
      </c>
      <c r="C759" s="1" t="s">
        <v>435</v>
      </c>
      <c r="D759" s="1">
        <v>1E-3</v>
      </c>
      <c r="E759" s="9">
        <v>45717</v>
      </c>
      <c r="F759" s="32">
        <v>1088</v>
      </c>
      <c r="G759" s="32">
        <v>1686</v>
      </c>
      <c r="H759" s="32">
        <v>911</v>
      </c>
      <c r="I759" s="13">
        <v>-7.7000000000000002E-3</v>
      </c>
    </row>
    <row r="760" spans="1:9" x14ac:dyDescent="0.3">
      <c r="A760" s="14">
        <v>43146</v>
      </c>
      <c r="B760" s="1" t="s">
        <v>458</v>
      </c>
      <c r="C760" s="1" t="s">
        <v>438</v>
      </c>
      <c r="D760" s="1">
        <v>1.8499999999999999E-2</v>
      </c>
      <c r="E760" s="9">
        <v>46593</v>
      </c>
      <c r="F760" s="32">
        <v>979</v>
      </c>
      <c r="G760" s="32">
        <v>1754</v>
      </c>
      <c r="H760" s="32">
        <v>762</v>
      </c>
      <c r="I760" s="13">
        <v>-6.1999999999999998E-3</v>
      </c>
    </row>
    <row r="761" spans="1:9" x14ac:dyDescent="0.3">
      <c r="A761" s="14">
        <v>43146</v>
      </c>
      <c r="B761" s="1" t="s">
        <v>487</v>
      </c>
      <c r="C761" s="1" t="s">
        <v>438</v>
      </c>
      <c r="D761" s="1">
        <v>1E-3</v>
      </c>
      <c r="E761" s="9">
        <v>53898</v>
      </c>
      <c r="F761" s="32">
        <v>427</v>
      </c>
      <c r="G761" s="32">
        <v>670</v>
      </c>
      <c r="H761" s="32">
        <v>325</v>
      </c>
      <c r="I761" s="13">
        <v>-4.0000000000000002E-4</v>
      </c>
    </row>
    <row r="762" spans="1:9" x14ac:dyDescent="0.3">
      <c r="A762" s="14">
        <v>43150</v>
      </c>
      <c r="C762" s="1" t="s">
        <v>496</v>
      </c>
      <c r="E762" s="9">
        <v>43495</v>
      </c>
      <c r="F762" s="32">
        <v>1759</v>
      </c>
      <c r="G762" s="32">
        <v>4440</v>
      </c>
      <c r="H762" s="32">
        <v>1495</v>
      </c>
      <c r="I762" s="33">
        <v>-5.6100000000000004E-3</v>
      </c>
    </row>
    <row r="763" spans="1:9" x14ac:dyDescent="0.3">
      <c r="A763" s="14">
        <v>43157</v>
      </c>
      <c r="C763" s="1" t="s">
        <v>496</v>
      </c>
      <c r="E763" s="9">
        <v>43495</v>
      </c>
      <c r="F763" s="32">
        <v>1648</v>
      </c>
      <c r="G763" s="32">
        <v>4805</v>
      </c>
      <c r="H763" s="32">
        <v>1495</v>
      </c>
      <c r="I763" s="33">
        <v>-5.7200000000000003E-3</v>
      </c>
    </row>
    <row r="764" spans="1:9" x14ac:dyDescent="0.3">
      <c r="A764" s="14">
        <v>43160</v>
      </c>
      <c r="B764" s="1" t="s">
        <v>481</v>
      </c>
      <c r="C764" s="1" t="s">
        <v>430</v>
      </c>
      <c r="D764" s="1">
        <v>5.0000000000000001E-3</v>
      </c>
      <c r="E764" s="9">
        <v>46167</v>
      </c>
      <c r="F764" s="32">
        <v>1954</v>
      </c>
      <c r="G764" s="32">
        <v>3479</v>
      </c>
      <c r="H764" s="32">
        <v>1954</v>
      </c>
      <c r="I764" s="13">
        <v>6.1000000000000004E-3</v>
      </c>
    </row>
    <row r="765" spans="1:9" x14ac:dyDescent="0.3">
      <c r="A765" s="14">
        <v>43160</v>
      </c>
      <c r="B765" s="1" t="s">
        <v>495</v>
      </c>
      <c r="C765" s="1" t="s">
        <v>430</v>
      </c>
      <c r="D765" s="1">
        <v>7.4999999999999997E-3</v>
      </c>
      <c r="E765" s="9">
        <v>46898</v>
      </c>
      <c r="F765" s="32">
        <v>3805</v>
      </c>
      <c r="G765" s="32">
        <v>5421</v>
      </c>
      <c r="H765" s="32">
        <v>2921</v>
      </c>
      <c r="I765" s="13">
        <v>8.9999999999999993E-3</v>
      </c>
    </row>
    <row r="766" spans="1:9" x14ac:dyDescent="0.3">
      <c r="A766" s="14">
        <v>43160</v>
      </c>
      <c r="B766" s="1" t="s">
        <v>450</v>
      </c>
      <c r="C766" s="1" t="s">
        <v>430</v>
      </c>
      <c r="D766" s="1">
        <v>4.4999999999999998E-2</v>
      </c>
      <c r="E766" s="9">
        <v>51616</v>
      </c>
      <c r="F766" s="32">
        <v>890</v>
      </c>
      <c r="G766" s="32">
        <v>2010</v>
      </c>
      <c r="H766" s="32">
        <v>890</v>
      </c>
      <c r="I766" s="13">
        <v>1.47E-2</v>
      </c>
    </row>
    <row r="767" spans="1:9" x14ac:dyDescent="0.3">
      <c r="A767" s="14">
        <v>43160</v>
      </c>
      <c r="B767" s="1" t="s">
        <v>493</v>
      </c>
      <c r="C767" s="1" t="s">
        <v>430</v>
      </c>
      <c r="D767" s="1">
        <v>0.02</v>
      </c>
      <c r="E767" s="9">
        <v>54203</v>
      </c>
      <c r="F767" s="32">
        <v>1271</v>
      </c>
      <c r="G767" s="32">
        <v>2457</v>
      </c>
      <c r="H767" s="32">
        <v>1256</v>
      </c>
      <c r="I767" s="13">
        <v>1.7100000000000001E-2</v>
      </c>
    </row>
    <row r="768" spans="1:9" x14ac:dyDescent="0.3">
      <c r="A768" s="14">
        <v>43164</v>
      </c>
      <c r="C768" s="1" t="s">
        <v>496</v>
      </c>
      <c r="E768" s="9">
        <v>43523</v>
      </c>
      <c r="F768" s="32">
        <v>1498</v>
      </c>
      <c r="G768" s="32">
        <v>4400</v>
      </c>
      <c r="H768" s="32">
        <v>1498</v>
      </c>
      <c r="I768" s="33">
        <v>-5.8900000000000003E-3</v>
      </c>
    </row>
    <row r="769" spans="1:9" x14ac:dyDescent="0.3">
      <c r="A769" s="14">
        <v>43171</v>
      </c>
      <c r="C769" s="1" t="s">
        <v>496</v>
      </c>
      <c r="E769" s="9">
        <v>43523</v>
      </c>
      <c r="F769" s="32">
        <v>1588</v>
      </c>
      <c r="G769" s="32">
        <v>4405</v>
      </c>
      <c r="H769" s="32">
        <v>1394</v>
      </c>
      <c r="I769" s="33">
        <v>-5.8399999999999997E-3</v>
      </c>
    </row>
    <row r="770" spans="1:9" x14ac:dyDescent="0.3">
      <c r="A770" s="14">
        <v>43174</v>
      </c>
      <c r="B770" s="1" t="s">
        <v>485</v>
      </c>
      <c r="C770" s="1" t="s">
        <v>430</v>
      </c>
      <c r="D770" s="1">
        <v>0</v>
      </c>
      <c r="E770" s="9">
        <v>44341</v>
      </c>
      <c r="F770" s="32">
        <v>5851</v>
      </c>
      <c r="G770" s="32">
        <v>10196</v>
      </c>
      <c r="H770" s="32">
        <v>4795</v>
      </c>
      <c r="I770" s="13">
        <v>-2.3999999999999998E-3</v>
      </c>
    </row>
    <row r="771" spans="1:9" x14ac:dyDescent="0.3">
      <c r="A771" s="14">
        <v>43174</v>
      </c>
      <c r="B771" s="1" t="s">
        <v>494</v>
      </c>
      <c r="C771" s="1" t="s">
        <v>430</v>
      </c>
      <c r="D771" s="1">
        <v>0</v>
      </c>
      <c r="E771" s="9">
        <v>45010</v>
      </c>
      <c r="F771" s="32">
        <v>2060</v>
      </c>
      <c r="G771" s="32">
        <v>6566</v>
      </c>
      <c r="H771" s="32">
        <v>1582</v>
      </c>
      <c r="I771" s="13">
        <v>1.1000000000000001E-3</v>
      </c>
    </row>
    <row r="772" spans="1:9" x14ac:dyDescent="0.3">
      <c r="A772" s="14">
        <v>43174</v>
      </c>
      <c r="B772" s="1" t="s">
        <v>474</v>
      </c>
      <c r="C772" s="1" t="s">
        <v>430</v>
      </c>
      <c r="D772" s="1">
        <v>5.0000000000000001E-3</v>
      </c>
      <c r="E772" s="9">
        <v>45802</v>
      </c>
      <c r="F772" s="32">
        <v>1454</v>
      </c>
      <c r="G772" s="32">
        <v>5393</v>
      </c>
      <c r="H772" s="32">
        <v>1113</v>
      </c>
      <c r="I772" s="13">
        <v>4.1999999999999997E-3</v>
      </c>
    </row>
    <row r="773" spans="1:9" x14ac:dyDescent="0.3">
      <c r="A773" s="14">
        <v>43174</v>
      </c>
      <c r="B773" s="1" t="s">
        <v>449</v>
      </c>
      <c r="C773" s="1" t="s">
        <v>435</v>
      </c>
      <c r="D773" s="1">
        <v>2.1000000000000001E-2</v>
      </c>
      <c r="E773" s="9">
        <v>45132</v>
      </c>
      <c r="F773" s="32">
        <v>710</v>
      </c>
      <c r="G773" s="32">
        <v>1485</v>
      </c>
      <c r="H773" s="32">
        <v>625</v>
      </c>
      <c r="I773" s="13">
        <v>-1.12E-2</v>
      </c>
    </row>
    <row r="774" spans="1:9" x14ac:dyDescent="0.3">
      <c r="A774" s="14">
        <v>43174</v>
      </c>
      <c r="B774" s="1" t="s">
        <v>491</v>
      </c>
      <c r="C774" s="1" t="s">
        <v>435</v>
      </c>
      <c r="D774" s="1">
        <v>1E-3</v>
      </c>
      <c r="E774" s="9">
        <v>46813</v>
      </c>
      <c r="F774" s="32">
        <v>760</v>
      </c>
      <c r="G774" s="32">
        <v>1300</v>
      </c>
      <c r="H774" s="32">
        <v>655</v>
      </c>
      <c r="I774" s="13">
        <v>-5.5999999999999999E-3</v>
      </c>
    </row>
    <row r="775" spans="1:9" x14ac:dyDescent="0.3">
      <c r="A775" s="14">
        <v>43174</v>
      </c>
      <c r="B775" s="1" t="s">
        <v>447</v>
      </c>
      <c r="C775" s="1" t="s">
        <v>438</v>
      </c>
      <c r="D775" s="1">
        <v>1.7999999999999999E-2</v>
      </c>
      <c r="E775" s="9">
        <v>51342</v>
      </c>
      <c r="F775" s="32">
        <v>474</v>
      </c>
      <c r="G775" s="32">
        <v>858</v>
      </c>
      <c r="H775" s="32">
        <v>376</v>
      </c>
      <c r="I775" s="13">
        <v>-2.3E-3</v>
      </c>
    </row>
    <row r="776" spans="1:9" x14ac:dyDescent="0.3">
      <c r="A776" s="14">
        <v>43178</v>
      </c>
      <c r="C776" s="1" t="s">
        <v>496</v>
      </c>
      <c r="E776" s="9">
        <v>43523</v>
      </c>
      <c r="F776" s="32">
        <v>1295</v>
      </c>
      <c r="G776" s="32">
        <v>4340</v>
      </c>
      <c r="H776" s="32">
        <v>1295</v>
      </c>
      <c r="I776" s="33">
        <v>-5.7800000000000004E-3</v>
      </c>
    </row>
    <row r="777" spans="1:9" x14ac:dyDescent="0.3">
      <c r="A777" s="14">
        <v>43185</v>
      </c>
      <c r="C777" s="1" t="s">
        <v>496</v>
      </c>
      <c r="E777" s="9">
        <v>43523</v>
      </c>
      <c r="F777" s="32">
        <v>1159</v>
      </c>
      <c r="G777" s="32">
        <v>3455</v>
      </c>
      <c r="H777" s="32">
        <v>1150</v>
      </c>
      <c r="I777" s="33">
        <v>-5.7000000000000002E-3</v>
      </c>
    </row>
    <row r="778" spans="1:9" x14ac:dyDescent="0.3">
      <c r="A778" s="14">
        <v>43363</v>
      </c>
      <c r="B778" s="1" t="s">
        <v>499</v>
      </c>
      <c r="C778" s="1" t="s">
        <v>438</v>
      </c>
      <c r="D778" s="1">
        <v>1E-3</v>
      </c>
      <c r="E778" s="9">
        <v>49881</v>
      </c>
      <c r="F778" s="32">
        <v>3500</v>
      </c>
      <c r="G778" s="32"/>
      <c r="H778" s="32"/>
      <c r="I778" s="33">
        <v>-3.5999999999999999E-3</v>
      </c>
    </row>
    <row r="779" spans="1:9" x14ac:dyDescent="0.3">
      <c r="A779" s="14">
        <v>43193</v>
      </c>
      <c r="C779" s="1" t="s">
        <v>496</v>
      </c>
      <c r="E779" s="9">
        <v>43551</v>
      </c>
      <c r="F779" s="32">
        <v>1220</v>
      </c>
      <c r="G779" s="32">
        <v>3795</v>
      </c>
      <c r="H779" s="32">
        <v>1197</v>
      </c>
      <c r="I779" s="33">
        <v>-5.6600000000000001E-3</v>
      </c>
    </row>
    <row r="780" spans="1:9" x14ac:dyDescent="0.3">
      <c r="A780" s="14">
        <v>43195</v>
      </c>
      <c r="B780" s="1" t="s">
        <v>495</v>
      </c>
      <c r="C780" s="1" t="s">
        <v>430</v>
      </c>
      <c r="D780" s="1">
        <v>7.4999999999999997E-3</v>
      </c>
      <c r="E780" s="9">
        <v>46898</v>
      </c>
      <c r="F780" s="32">
        <v>5085</v>
      </c>
      <c r="G780" s="32">
        <v>8122</v>
      </c>
      <c r="H780" s="32">
        <v>4197</v>
      </c>
      <c r="I780" s="13">
        <v>7.4000000000000003E-3</v>
      </c>
    </row>
    <row r="781" spans="1:9" x14ac:dyDescent="0.3">
      <c r="A781" s="14">
        <v>43195</v>
      </c>
      <c r="B781" s="1" t="s">
        <v>498</v>
      </c>
      <c r="C781" s="1" t="s">
        <v>430</v>
      </c>
      <c r="D781" s="1">
        <v>1.2500000000000001E-2</v>
      </c>
      <c r="E781" s="9">
        <v>49089</v>
      </c>
      <c r="F781" s="32">
        <v>1091</v>
      </c>
      <c r="G781" s="32">
        <v>1961</v>
      </c>
      <c r="H781" s="32">
        <v>1091</v>
      </c>
      <c r="I781" s="13">
        <v>1.14E-2</v>
      </c>
    </row>
    <row r="782" spans="1:9" x14ac:dyDescent="0.3">
      <c r="A782" s="14">
        <v>43195</v>
      </c>
      <c r="B782" s="1" t="s">
        <v>490</v>
      </c>
      <c r="C782" s="1" t="s">
        <v>430</v>
      </c>
      <c r="D782" s="1">
        <v>1.7500000000000002E-2</v>
      </c>
      <c r="E782" s="9">
        <v>50946</v>
      </c>
      <c r="F782" s="32">
        <v>1096</v>
      </c>
      <c r="G782" s="32">
        <v>1931</v>
      </c>
      <c r="H782" s="32">
        <v>1096</v>
      </c>
      <c r="I782" s="13">
        <v>1.34E-2</v>
      </c>
    </row>
    <row r="783" spans="1:9" x14ac:dyDescent="0.3">
      <c r="A783" s="14">
        <v>43195</v>
      </c>
      <c r="B783" s="1" t="s">
        <v>493</v>
      </c>
      <c r="C783" s="1" t="s">
        <v>430</v>
      </c>
      <c r="D783" s="1">
        <v>0.02</v>
      </c>
      <c r="E783" s="9">
        <v>54203</v>
      </c>
      <c r="F783" s="32">
        <v>1290</v>
      </c>
      <c r="G783" s="32">
        <v>2366</v>
      </c>
      <c r="H783" s="32">
        <v>1281</v>
      </c>
      <c r="I783" s="13">
        <v>1.5800000000000002E-2</v>
      </c>
    </row>
    <row r="784" spans="1:9" x14ac:dyDescent="0.3">
      <c r="A784" s="14">
        <v>43199</v>
      </c>
      <c r="C784" s="1" t="s">
        <v>496</v>
      </c>
      <c r="E784" s="9">
        <v>43551</v>
      </c>
      <c r="F784" s="32">
        <v>1194</v>
      </c>
      <c r="G784" s="32">
        <v>3400</v>
      </c>
      <c r="H784" s="32">
        <v>1194</v>
      </c>
      <c r="I784" s="33">
        <v>-5.5900000000000004E-3</v>
      </c>
    </row>
    <row r="785" spans="1:9" x14ac:dyDescent="0.3">
      <c r="A785" s="14">
        <v>43206</v>
      </c>
      <c r="C785" s="1" t="s">
        <v>496</v>
      </c>
      <c r="E785" s="9">
        <v>43551</v>
      </c>
      <c r="F785" s="32">
        <v>1264</v>
      </c>
      <c r="G785" s="32">
        <v>3895</v>
      </c>
      <c r="H785" s="32">
        <v>1098</v>
      </c>
      <c r="I785" s="33">
        <v>-5.4999999999999997E-3</v>
      </c>
    </row>
    <row r="786" spans="1:9" x14ac:dyDescent="0.3">
      <c r="A786" s="14">
        <v>43209</v>
      </c>
      <c r="B786" s="1" t="s">
        <v>497</v>
      </c>
      <c r="C786" s="1" t="s">
        <v>430</v>
      </c>
      <c r="D786" s="1">
        <v>0</v>
      </c>
      <c r="E786" s="9">
        <v>44252</v>
      </c>
      <c r="F786" s="32">
        <v>3588</v>
      </c>
      <c r="G786" s="32">
        <v>7485</v>
      </c>
      <c r="H786" s="32">
        <v>2798</v>
      </c>
      <c r="I786" s="13">
        <v>-3.2000000000000002E-3</v>
      </c>
    </row>
    <row r="787" spans="1:9" x14ac:dyDescent="0.3">
      <c r="A787" s="14">
        <v>43209</v>
      </c>
      <c r="B787" s="1" t="s">
        <v>494</v>
      </c>
      <c r="C787" s="1" t="s">
        <v>430</v>
      </c>
      <c r="D787" s="1">
        <v>0</v>
      </c>
      <c r="E787" s="9">
        <v>45010</v>
      </c>
      <c r="F787" s="32">
        <v>3194</v>
      </c>
      <c r="G787" s="32">
        <v>6622</v>
      </c>
      <c r="H787" s="32">
        <v>3194</v>
      </c>
      <c r="I787" s="13">
        <v>5.9999999999999995E-4</v>
      </c>
    </row>
    <row r="788" spans="1:9" x14ac:dyDescent="0.3">
      <c r="A788" s="14">
        <v>43209</v>
      </c>
      <c r="B788" s="1" t="s">
        <v>471</v>
      </c>
      <c r="C788" s="1" t="s">
        <v>430</v>
      </c>
      <c r="D788" s="1">
        <v>1.7500000000000002E-2</v>
      </c>
      <c r="E788" s="9">
        <v>45621</v>
      </c>
      <c r="F788" s="32">
        <v>999</v>
      </c>
      <c r="G788" s="32">
        <v>4668</v>
      </c>
      <c r="H788" s="32">
        <v>999</v>
      </c>
      <c r="I788" s="13">
        <v>3.0000000000000001E-3</v>
      </c>
    </row>
    <row r="789" spans="1:9" x14ac:dyDescent="0.3">
      <c r="A789" s="14">
        <v>43209</v>
      </c>
      <c r="B789" s="1" t="s">
        <v>482</v>
      </c>
      <c r="C789" s="1" t="s">
        <v>438</v>
      </c>
      <c r="D789" s="1">
        <v>1E-3</v>
      </c>
      <c r="E789" s="9">
        <v>44256</v>
      </c>
      <c r="F789" s="32">
        <v>494</v>
      </c>
      <c r="G789" s="32">
        <v>1860</v>
      </c>
      <c r="H789" s="32">
        <v>494</v>
      </c>
      <c r="I789" s="13">
        <v>-1.89E-2</v>
      </c>
    </row>
    <row r="790" spans="1:9" x14ac:dyDescent="0.3">
      <c r="A790" s="14">
        <v>43209</v>
      </c>
      <c r="B790" s="1" t="s">
        <v>465</v>
      </c>
      <c r="C790" s="1" t="s">
        <v>438</v>
      </c>
      <c r="D790" s="1">
        <v>2.5000000000000001E-3</v>
      </c>
      <c r="E790" s="9">
        <v>45498</v>
      </c>
      <c r="F790" s="32">
        <v>673</v>
      </c>
      <c r="G790" s="32">
        <v>1719</v>
      </c>
      <c r="H790" s="32">
        <v>673</v>
      </c>
      <c r="I790" s="13">
        <v>-1.2800000000000001E-2</v>
      </c>
    </row>
    <row r="791" spans="1:9" x14ac:dyDescent="0.3">
      <c r="A791" s="14">
        <v>43209</v>
      </c>
      <c r="B791" s="1" t="s">
        <v>491</v>
      </c>
      <c r="C791" s="1" t="s">
        <v>435</v>
      </c>
      <c r="D791" s="1">
        <v>1E-3</v>
      </c>
      <c r="E791" s="9">
        <v>46813</v>
      </c>
      <c r="F791" s="32">
        <v>580</v>
      </c>
      <c r="G791" s="32">
        <v>1295</v>
      </c>
      <c r="H791" s="32">
        <v>580</v>
      </c>
      <c r="I791" s="13">
        <v>-6.7000000000000002E-3</v>
      </c>
    </row>
    <row r="792" spans="1:9" x14ac:dyDescent="0.3">
      <c r="A792" s="14">
        <v>43213</v>
      </c>
      <c r="C792" s="1" t="s">
        <v>496</v>
      </c>
      <c r="E792" s="9">
        <v>43551</v>
      </c>
      <c r="F792" s="32">
        <v>1077</v>
      </c>
      <c r="G792" s="32">
        <v>3835</v>
      </c>
      <c r="H792" s="32">
        <v>996</v>
      </c>
      <c r="I792" s="33">
        <v>-5.4999999999999997E-3</v>
      </c>
    </row>
    <row r="793" spans="1:9" x14ac:dyDescent="0.3">
      <c r="A793" s="14">
        <v>43220</v>
      </c>
      <c r="C793" s="1" t="s">
        <v>496</v>
      </c>
      <c r="E793" s="9">
        <v>43580</v>
      </c>
      <c r="F793" s="32">
        <v>1305</v>
      </c>
      <c r="G793" s="32">
        <v>5145</v>
      </c>
      <c r="H793" s="32">
        <v>1098</v>
      </c>
      <c r="I793" s="33">
        <v>-5.4999999999999997E-3</v>
      </c>
    </row>
    <row r="794" spans="1:9" x14ac:dyDescent="0.3">
      <c r="A794" s="14">
        <v>43223</v>
      </c>
      <c r="B794" s="1" t="s">
        <v>481</v>
      </c>
      <c r="C794" s="1" t="s">
        <v>430</v>
      </c>
      <c r="D794" s="1">
        <v>5.0000000000000001E-3</v>
      </c>
      <c r="E794" s="9">
        <v>46167</v>
      </c>
      <c r="F794" s="32">
        <v>2394</v>
      </c>
      <c r="G794" s="32">
        <v>3911</v>
      </c>
      <c r="H794" s="32">
        <v>2071</v>
      </c>
      <c r="I794" s="13">
        <v>5.3E-3</v>
      </c>
    </row>
    <row r="795" spans="1:9" x14ac:dyDescent="0.3">
      <c r="A795" s="14">
        <v>43223</v>
      </c>
      <c r="B795" s="1" t="s">
        <v>495</v>
      </c>
      <c r="C795" s="1" t="s">
        <v>430</v>
      </c>
      <c r="D795" s="1">
        <v>7.4999999999999997E-3</v>
      </c>
      <c r="E795" s="9">
        <v>46898</v>
      </c>
      <c r="F795" s="32">
        <v>4698</v>
      </c>
      <c r="G795" s="32">
        <v>6796</v>
      </c>
      <c r="H795" s="32">
        <v>3611</v>
      </c>
      <c r="I795" s="13">
        <v>8.0999999999999996E-3</v>
      </c>
    </row>
    <row r="796" spans="1:9" x14ac:dyDescent="0.3">
      <c r="A796" s="14">
        <v>43223</v>
      </c>
      <c r="B796" s="1" t="s">
        <v>498</v>
      </c>
      <c r="C796" s="1" t="s">
        <v>430</v>
      </c>
      <c r="D796" s="1">
        <v>1.2500000000000001E-2</v>
      </c>
      <c r="E796" s="9">
        <v>49089</v>
      </c>
      <c r="F796" s="32">
        <v>1243</v>
      </c>
      <c r="G796" s="32">
        <v>2015</v>
      </c>
      <c r="H796" s="32">
        <v>955</v>
      </c>
      <c r="I796" s="13">
        <v>1.2200000000000001E-2</v>
      </c>
    </row>
    <row r="797" spans="1:9" x14ac:dyDescent="0.3">
      <c r="A797" s="14">
        <v>43223</v>
      </c>
      <c r="B797" s="1" t="s">
        <v>493</v>
      </c>
      <c r="C797" s="1" t="s">
        <v>430</v>
      </c>
      <c r="D797" s="1">
        <v>0.02</v>
      </c>
      <c r="E797" s="9">
        <v>54203</v>
      </c>
      <c r="F797" s="32">
        <v>2275</v>
      </c>
      <c r="G797" s="32">
        <v>2501</v>
      </c>
      <c r="H797" s="32">
        <v>1851</v>
      </c>
      <c r="I797" s="13">
        <v>1.6500000000000001E-2</v>
      </c>
    </row>
    <row r="798" spans="1:9" x14ac:dyDescent="0.3">
      <c r="A798" s="14">
        <v>43227</v>
      </c>
      <c r="C798" s="1" t="s">
        <v>496</v>
      </c>
      <c r="E798" s="9">
        <v>43580</v>
      </c>
      <c r="F798" s="32">
        <v>1400</v>
      </c>
      <c r="G798" s="32">
        <v>3705</v>
      </c>
      <c r="H798" s="32">
        <v>1296</v>
      </c>
      <c r="I798" s="33">
        <v>-5.5999999999999999E-3</v>
      </c>
    </row>
    <row r="799" spans="1:9" x14ac:dyDescent="0.3">
      <c r="A799" s="14">
        <v>43234</v>
      </c>
      <c r="C799" s="1" t="s">
        <v>496</v>
      </c>
      <c r="E799" s="9">
        <v>43580</v>
      </c>
      <c r="F799" s="32">
        <v>996</v>
      </c>
      <c r="G799" s="32">
        <v>3675</v>
      </c>
      <c r="H799" s="32">
        <v>996</v>
      </c>
      <c r="I799" s="33">
        <v>-5.5700000000000003E-3</v>
      </c>
    </row>
    <row r="800" spans="1:9" x14ac:dyDescent="0.3">
      <c r="A800" s="14">
        <v>43237</v>
      </c>
      <c r="B800" s="1" t="s">
        <v>497</v>
      </c>
      <c r="C800" s="1" t="s">
        <v>430</v>
      </c>
      <c r="D800" s="1">
        <v>0</v>
      </c>
      <c r="E800" s="9">
        <v>44252</v>
      </c>
      <c r="F800" s="32">
        <v>6259</v>
      </c>
      <c r="G800" s="32">
        <v>9937</v>
      </c>
      <c r="H800" s="32">
        <v>5051</v>
      </c>
      <c r="I800" s="13">
        <v>-3.0000000000000001E-3</v>
      </c>
    </row>
    <row r="801" spans="1:9" x14ac:dyDescent="0.3">
      <c r="A801" s="14">
        <v>43237</v>
      </c>
      <c r="B801" s="1" t="s">
        <v>494</v>
      </c>
      <c r="C801" s="1" t="s">
        <v>430</v>
      </c>
      <c r="D801" s="1">
        <v>0</v>
      </c>
      <c r="E801" s="9">
        <v>45010</v>
      </c>
      <c r="F801" s="32">
        <v>3119</v>
      </c>
      <c r="G801" s="32">
        <v>5921</v>
      </c>
      <c r="H801" s="32">
        <v>2446</v>
      </c>
      <c r="I801" s="13">
        <v>1E-3</v>
      </c>
    </row>
    <row r="802" spans="1:9" x14ac:dyDescent="0.3">
      <c r="A802" s="14">
        <v>43237</v>
      </c>
      <c r="B802" s="1" t="s">
        <v>455</v>
      </c>
      <c r="C802" s="1" t="s">
        <v>438</v>
      </c>
      <c r="D802" s="1">
        <v>1.0999999999999999E-2</v>
      </c>
      <c r="E802" s="9">
        <v>44767</v>
      </c>
      <c r="F802" s="32">
        <v>1084</v>
      </c>
      <c r="G802" s="32">
        <v>1732</v>
      </c>
      <c r="H802" s="32">
        <v>907</v>
      </c>
      <c r="I802" s="13">
        <v>-1.6299999999999999E-2</v>
      </c>
    </row>
    <row r="803" spans="1:9" x14ac:dyDescent="0.3">
      <c r="A803" s="14">
        <v>43237</v>
      </c>
      <c r="B803" s="1" t="s">
        <v>458</v>
      </c>
      <c r="C803" s="1" t="s">
        <v>438</v>
      </c>
      <c r="D803" s="1">
        <v>1.8499999999999999E-2</v>
      </c>
      <c r="E803" s="9">
        <v>46593</v>
      </c>
      <c r="F803" s="32">
        <v>729</v>
      </c>
      <c r="G803" s="32">
        <v>1204</v>
      </c>
      <c r="H803" s="32">
        <v>619</v>
      </c>
      <c r="I803" s="13">
        <v>-8.3000000000000001E-3</v>
      </c>
    </row>
    <row r="804" spans="1:9" x14ac:dyDescent="0.3">
      <c r="A804" s="14">
        <v>43237</v>
      </c>
      <c r="B804" s="1" t="s">
        <v>487</v>
      </c>
      <c r="C804" s="1" t="s">
        <v>438</v>
      </c>
      <c r="D804" s="1">
        <v>1E-3</v>
      </c>
      <c r="E804" s="9">
        <v>53898</v>
      </c>
      <c r="F804" s="32">
        <v>220</v>
      </c>
      <c r="G804" s="32">
        <v>546</v>
      </c>
      <c r="H804" s="32">
        <v>220</v>
      </c>
      <c r="I804" s="13">
        <v>-1.1000000000000001E-3</v>
      </c>
    </row>
    <row r="805" spans="1:9" x14ac:dyDescent="0.3">
      <c r="A805" s="14">
        <v>43242</v>
      </c>
      <c r="C805" s="1" t="s">
        <v>496</v>
      </c>
      <c r="E805" s="9">
        <v>43580</v>
      </c>
      <c r="F805" s="32">
        <v>1189</v>
      </c>
      <c r="G805" s="32">
        <v>3425</v>
      </c>
      <c r="H805" s="32">
        <v>1000</v>
      </c>
      <c r="I805" s="33">
        <v>-5.6699999999999997E-3</v>
      </c>
    </row>
    <row r="806" spans="1:9" x14ac:dyDescent="0.3">
      <c r="A806" s="14">
        <v>43248</v>
      </c>
      <c r="C806" s="1" t="s">
        <v>496</v>
      </c>
      <c r="E806" s="9">
        <v>43607</v>
      </c>
      <c r="F806" s="32">
        <v>1514</v>
      </c>
      <c r="G806" s="32">
        <v>3030</v>
      </c>
      <c r="H806" s="32">
        <v>1298</v>
      </c>
      <c r="I806" s="33">
        <v>-5.6699999999999997E-3</v>
      </c>
    </row>
    <row r="807" spans="1:9" x14ac:dyDescent="0.3">
      <c r="A807" s="14">
        <v>43255</v>
      </c>
      <c r="C807" s="1" t="s">
        <v>496</v>
      </c>
      <c r="E807" s="9">
        <v>43607</v>
      </c>
      <c r="F807" s="32">
        <v>1185</v>
      </c>
      <c r="G807" s="32">
        <v>4650</v>
      </c>
      <c r="H807" s="32">
        <v>998</v>
      </c>
      <c r="I807" s="33">
        <v>-5.6499999999999996E-3</v>
      </c>
    </row>
    <row r="808" spans="1:9" x14ac:dyDescent="0.3">
      <c r="A808" s="14">
        <v>43258</v>
      </c>
      <c r="B808" s="1" t="s">
        <v>500</v>
      </c>
      <c r="C808" s="1" t="s">
        <v>430</v>
      </c>
      <c r="D808" s="1">
        <v>7.4999999999999997E-3</v>
      </c>
      <c r="E808" s="9">
        <v>47082</v>
      </c>
      <c r="F808" s="32">
        <v>4105</v>
      </c>
      <c r="G808" s="32">
        <v>6507</v>
      </c>
      <c r="H808" s="32">
        <v>3387</v>
      </c>
      <c r="I808" s="13">
        <v>8.9999999999999993E-3</v>
      </c>
    </row>
    <row r="809" spans="1:9" x14ac:dyDescent="0.3">
      <c r="A809" s="14">
        <v>43258</v>
      </c>
      <c r="B809" s="1" t="s">
        <v>433</v>
      </c>
      <c r="C809" s="1" t="s">
        <v>430</v>
      </c>
      <c r="D809" s="1">
        <v>5.5E-2</v>
      </c>
      <c r="E809" s="9">
        <v>47233</v>
      </c>
      <c r="F809" s="32">
        <v>2580</v>
      </c>
      <c r="G809" s="32">
        <v>4097</v>
      </c>
      <c r="H809" s="32">
        <v>1999</v>
      </c>
      <c r="I809" s="13">
        <v>8.6E-3</v>
      </c>
    </row>
    <row r="810" spans="1:9" x14ac:dyDescent="0.3">
      <c r="A810" s="14">
        <v>43258</v>
      </c>
      <c r="B810" s="1" t="s">
        <v>479</v>
      </c>
      <c r="C810" s="1" t="s">
        <v>430</v>
      </c>
      <c r="D810" s="1">
        <v>1.4999999999999999E-2</v>
      </c>
      <c r="E810" s="9">
        <v>47993</v>
      </c>
      <c r="F810" s="32">
        <v>2701</v>
      </c>
      <c r="G810" s="32">
        <v>3974</v>
      </c>
      <c r="H810" s="32">
        <v>2164</v>
      </c>
      <c r="I810" s="13">
        <v>1.0800000000000001E-2</v>
      </c>
    </row>
    <row r="811" spans="1:9" x14ac:dyDescent="0.3">
      <c r="A811" s="14">
        <v>43258</v>
      </c>
      <c r="B811" s="1" t="s">
        <v>483</v>
      </c>
      <c r="C811" s="1" t="s">
        <v>430</v>
      </c>
      <c r="D811" s="1">
        <v>1.2500000000000001E-2</v>
      </c>
      <c r="E811" s="9">
        <v>49820</v>
      </c>
      <c r="F811" s="32">
        <v>1860</v>
      </c>
      <c r="G811" s="32">
        <v>3090</v>
      </c>
      <c r="H811" s="32">
        <v>1447</v>
      </c>
      <c r="I811" s="13">
        <v>1.37E-2</v>
      </c>
    </row>
    <row r="812" spans="1:9" x14ac:dyDescent="0.3">
      <c r="A812" s="14">
        <v>43262</v>
      </c>
      <c r="C812" s="1" t="s">
        <v>496</v>
      </c>
      <c r="E812" s="9">
        <v>43607</v>
      </c>
      <c r="F812" s="32">
        <v>798</v>
      </c>
      <c r="G812" s="32">
        <v>3840</v>
      </c>
      <c r="H812" s="32">
        <v>798</v>
      </c>
      <c r="I812" s="33">
        <v>-5.9199999999999999E-3</v>
      </c>
    </row>
    <row r="813" spans="1:9" x14ac:dyDescent="0.3">
      <c r="A813" s="14">
        <v>43269</v>
      </c>
      <c r="C813" s="1" t="s">
        <v>496</v>
      </c>
      <c r="E813" s="9">
        <v>43607</v>
      </c>
      <c r="F813" s="32">
        <v>837</v>
      </c>
      <c r="G813" s="32">
        <v>3750</v>
      </c>
      <c r="H813" s="32">
        <v>750</v>
      </c>
      <c r="I813" s="33">
        <v>-5.9100000000000003E-3</v>
      </c>
    </row>
    <row r="814" spans="1:9" x14ac:dyDescent="0.3">
      <c r="A814" s="14">
        <v>43272</v>
      </c>
      <c r="B814" s="1" t="s">
        <v>497</v>
      </c>
      <c r="C814" s="1" t="s">
        <v>430</v>
      </c>
      <c r="D814" s="1">
        <v>0</v>
      </c>
      <c r="E814" s="9">
        <v>44252</v>
      </c>
      <c r="F814" s="32">
        <v>2500</v>
      </c>
      <c r="G814" s="32">
        <v>7833</v>
      </c>
      <c r="H814" s="32">
        <v>2409</v>
      </c>
      <c r="I814" s="13">
        <v>-4.5999999999999999E-3</v>
      </c>
    </row>
    <row r="815" spans="1:9" x14ac:dyDescent="0.3">
      <c r="A815" s="14">
        <v>43272</v>
      </c>
      <c r="B815" s="1" t="s">
        <v>460</v>
      </c>
      <c r="C815" s="1" t="s">
        <v>430</v>
      </c>
      <c r="D815" s="1">
        <v>0.03</v>
      </c>
      <c r="E815" s="9">
        <v>44676</v>
      </c>
      <c r="F815" s="32">
        <v>2063</v>
      </c>
      <c r="G815" s="32">
        <v>5124</v>
      </c>
      <c r="H815" s="32">
        <v>1889</v>
      </c>
      <c r="I815" s="13">
        <v>-3.3999999999999998E-3</v>
      </c>
    </row>
    <row r="816" spans="1:9" x14ac:dyDescent="0.3">
      <c r="A816" s="14">
        <v>43272</v>
      </c>
      <c r="B816" s="1" t="s">
        <v>501</v>
      </c>
      <c r="C816" s="1" t="s">
        <v>430</v>
      </c>
      <c r="D816" s="1">
        <v>0</v>
      </c>
      <c r="E816" s="9">
        <v>45376</v>
      </c>
      <c r="F816" s="32">
        <v>5062</v>
      </c>
      <c r="G816" s="32">
        <v>8250</v>
      </c>
      <c r="H816" s="32">
        <v>4196</v>
      </c>
      <c r="I816" s="13">
        <v>2.9999999999999997E-4</v>
      </c>
    </row>
    <row r="817" spans="1:9" x14ac:dyDescent="0.3">
      <c r="A817" s="14">
        <v>43272</v>
      </c>
      <c r="B817" s="1" t="s">
        <v>458</v>
      </c>
      <c r="C817" s="1" t="s">
        <v>438</v>
      </c>
      <c r="D817" s="1">
        <v>1.8499999999999999E-2</v>
      </c>
      <c r="E817" s="9">
        <v>46593</v>
      </c>
      <c r="F817" s="32">
        <v>973</v>
      </c>
      <c r="G817" s="32">
        <v>1635</v>
      </c>
      <c r="H817" s="32">
        <v>814</v>
      </c>
      <c r="I817" s="13">
        <v>-0.01</v>
      </c>
    </row>
    <row r="818" spans="1:9" x14ac:dyDescent="0.3">
      <c r="A818" s="14">
        <v>43272</v>
      </c>
      <c r="B818" s="1" t="s">
        <v>491</v>
      </c>
      <c r="C818" s="1" t="s">
        <v>435</v>
      </c>
      <c r="D818" s="1">
        <v>1E-3</v>
      </c>
      <c r="E818" s="9">
        <v>46813</v>
      </c>
      <c r="F818" s="32">
        <v>592</v>
      </c>
      <c r="G818" s="32">
        <v>1094</v>
      </c>
      <c r="H818" s="32">
        <v>519</v>
      </c>
      <c r="I818" s="13">
        <v>-8.0999999999999996E-3</v>
      </c>
    </row>
    <row r="819" spans="1:9" x14ac:dyDescent="0.3">
      <c r="A819" s="14">
        <v>43272</v>
      </c>
      <c r="B819" s="1" t="s">
        <v>487</v>
      </c>
      <c r="C819" s="1" t="s">
        <v>438</v>
      </c>
      <c r="D819" s="1">
        <v>1E-3</v>
      </c>
      <c r="E819" s="9">
        <v>53898</v>
      </c>
      <c r="F819" s="32">
        <v>376</v>
      </c>
      <c r="G819" s="32">
        <v>699</v>
      </c>
      <c r="H819" s="32">
        <v>376</v>
      </c>
      <c r="I819" s="13">
        <v>-1.8E-3</v>
      </c>
    </row>
    <row r="820" spans="1:9" x14ac:dyDescent="0.3">
      <c r="A820" s="14">
        <v>43276</v>
      </c>
      <c r="C820" s="1" t="s">
        <v>496</v>
      </c>
      <c r="E820" s="9">
        <v>43635</v>
      </c>
      <c r="F820" s="32">
        <v>997</v>
      </c>
      <c r="G820" s="32">
        <v>3275</v>
      </c>
      <c r="H820" s="32">
        <v>997</v>
      </c>
      <c r="I820" s="33">
        <v>-5.8399999999999997E-3</v>
      </c>
    </row>
    <row r="821" spans="1:9" x14ac:dyDescent="0.3">
      <c r="A821" s="14">
        <v>43283</v>
      </c>
      <c r="C821" s="1" t="s">
        <v>496</v>
      </c>
      <c r="E821" s="9">
        <v>43635</v>
      </c>
      <c r="F821" s="32">
        <v>920</v>
      </c>
      <c r="G821" s="32">
        <v>3650</v>
      </c>
      <c r="H821" s="32">
        <v>796</v>
      </c>
      <c r="I821" s="33">
        <v>-5.7000000000000002E-3</v>
      </c>
    </row>
    <row r="822" spans="1:9" x14ac:dyDescent="0.3">
      <c r="A822" s="14">
        <v>43286</v>
      </c>
      <c r="B822" s="1" t="s">
        <v>500</v>
      </c>
      <c r="C822" s="1" t="s">
        <v>430</v>
      </c>
      <c r="D822" s="1">
        <v>7.4999999999999997E-3</v>
      </c>
      <c r="E822" s="9">
        <v>47082</v>
      </c>
      <c r="F822" s="32">
        <v>5296</v>
      </c>
      <c r="G822" s="32">
        <v>8118</v>
      </c>
      <c r="H822" s="32">
        <v>4248</v>
      </c>
      <c r="I822" s="13">
        <v>6.7000000000000002E-3</v>
      </c>
    </row>
    <row r="823" spans="1:9" x14ac:dyDescent="0.3">
      <c r="A823" s="14">
        <v>43286</v>
      </c>
      <c r="B823" s="1" t="s">
        <v>479</v>
      </c>
      <c r="C823" s="1" t="s">
        <v>430</v>
      </c>
      <c r="D823" s="1">
        <v>1.4999999999999999E-2</v>
      </c>
      <c r="E823" s="9">
        <v>47932</v>
      </c>
      <c r="F823" s="32">
        <v>3061</v>
      </c>
      <c r="G823" s="32">
        <v>3345</v>
      </c>
      <c r="H823" s="32">
        <v>2405</v>
      </c>
      <c r="I823" s="13">
        <v>8.6E-3</v>
      </c>
    </row>
    <row r="824" spans="1:9" x14ac:dyDescent="0.3">
      <c r="A824" s="14">
        <v>43286</v>
      </c>
      <c r="B824" s="1" t="s">
        <v>498</v>
      </c>
      <c r="C824" s="1" t="s">
        <v>430</v>
      </c>
      <c r="D824" s="1">
        <v>1.2500000000000001E-2</v>
      </c>
      <c r="E824" s="9">
        <v>49089</v>
      </c>
      <c r="F824" s="32">
        <v>1615</v>
      </c>
      <c r="G824" s="32">
        <v>3000</v>
      </c>
      <c r="H824" s="32">
        <v>1345</v>
      </c>
      <c r="I824" s="13">
        <v>1.04E-2</v>
      </c>
    </row>
    <row r="825" spans="1:9" x14ac:dyDescent="0.3">
      <c r="A825" s="14">
        <v>43290</v>
      </c>
      <c r="C825" s="1" t="s">
        <v>496</v>
      </c>
      <c r="E825" s="9">
        <v>43635</v>
      </c>
      <c r="F825" s="32">
        <v>833</v>
      </c>
      <c r="G825" s="32">
        <v>3780</v>
      </c>
      <c r="H825" s="32">
        <v>793</v>
      </c>
      <c r="I825" s="33">
        <v>-5.5799999999999999E-3</v>
      </c>
    </row>
    <row r="826" spans="1:9" x14ac:dyDescent="0.3">
      <c r="A826" s="14">
        <v>43297</v>
      </c>
      <c r="C826" s="1" t="s">
        <v>496</v>
      </c>
      <c r="E826" s="9">
        <v>43635</v>
      </c>
      <c r="F826" s="32">
        <v>995</v>
      </c>
      <c r="G826" s="32">
        <v>3875</v>
      </c>
      <c r="H826" s="32">
        <v>995</v>
      </c>
      <c r="I826" s="33">
        <v>-5.6299999999999996E-3</v>
      </c>
    </row>
    <row r="827" spans="1:9" x14ac:dyDescent="0.3">
      <c r="A827" s="14">
        <v>43300</v>
      </c>
      <c r="B827" s="1" t="s">
        <v>497</v>
      </c>
      <c r="C827" s="1" t="s">
        <v>430</v>
      </c>
      <c r="D827" s="1">
        <v>0</v>
      </c>
      <c r="E827" s="9">
        <v>44252</v>
      </c>
      <c r="F827" s="32">
        <v>4037</v>
      </c>
      <c r="G827" s="32">
        <v>7901</v>
      </c>
      <c r="H827" s="32">
        <v>3291</v>
      </c>
      <c r="I827" s="13">
        <v>-4.4000000000000003E-3</v>
      </c>
    </row>
    <row r="828" spans="1:9" x14ac:dyDescent="0.3">
      <c r="A828" s="14">
        <v>43300</v>
      </c>
      <c r="B828" s="1" t="s">
        <v>501</v>
      </c>
      <c r="C828" s="1" t="s">
        <v>430</v>
      </c>
      <c r="D828" s="1">
        <v>0</v>
      </c>
      <c r="E828" s="9">
        <v>45376</v>
      </c>
      <c r="F828" s="32">
        <v>4196</v>
      </c>
      <c r="G828" s="32">
        <v>8200</v>
      </c>
      <c r="H828" s="32">
        <v>4196</v>
      </c>
      <c r="I828" s="13">
        <v>1E-4</v>
      </c>
    </row>
    <row r="829" spans="1:9" x14ac:dyDescent="0.3">
      <c r="A829" s="14">
        <v>43300</v>
      </c>
      <c r="B829" s="1" t="s">
        <v>476</v>
      </c>
      <c r="C829" s="1" t="s">
        <v>435</v>
      </c>
      <c r="D829" s="1">
        <v>1E-3</v>
      </c>
      <c r="E829" s="9">
        <v>45717</v>
      </c>
      <c r="F829" s="32">
        <v>534</v>
      </c>
      <c r="G829" s="32">
        <v>1050</v>
      </c>
      <c r="H829" s="32">
        <v>490</v>
      </c>
      <c r="I829" s="13">
        <v>-1.0999999999999999E-2</v>
      </c>
    </row>
    <row r="830" spans="1:9" x14ac:dyDescent="0.3">
      <c r="A830" s="14">
        <v>43300</v>
      </c>
      <c r="B830" s="1" t="s">
        <v>472</v>
      </c>
      <c r="C830" s="1" t="s">
        <v>438</v>
      </c>
      <c r="D830" s="1">
        <v>7.000000000000001E-3</v>
      </c>
      <c r="E830" s="9">
        <v>47689</v>
      </c>
      <c r="F830" s="32">
        <v>1010</v>
      </c>
      <c r="G830" s="32">
        <v>1445</v>
      </c>
      <c r="H830" s="32">
        <v>795</v>
      </c>
      <c r="I830" s="13">
        <v>-7.0000000000000001E-3</v>
      </c>
    </row>
    <row r="831" spans="1:9" x14ac:dyDescent="0.3">
      <c r="A831" s="14">
        <v>43300</v>
      </c>
      <c r="B831" s="1" t="s">
        <v>487</v>
      </c>
      <c r="C831" s="1" t="s">
        <v>438</v>
      </c>
      <c r="D831" s="1">
        <v>1E-3</v>
      </c>
      <c r="E831" s="9">
        <v>53898</v>
      </c>
      <c r="F831" s="32">
        <v>422</v>
      </c>
      <c r="G831" s="32">
        <v>720</v>
      </c>
      <c r="H831" s="32">
        <v>330</v>
      </c>
      <c r="I831" s="13">
        <v>-2.3999999999999998E-3</v>
      </c>
    </row>
    <row r="832" spans="1:9" x14ac:dyDescent="0.3">
      <c r="A832" s="14">
        <v>43304</v>
      </c>
      <c r="C832" s="1" t="s">
        <v>496</v>
      </c>
      <c r="E832" s="9">
        <v>43663</v>
      </c>
      <c r="F832" s="32">
        <v>996</v>
      </c>
      <c r="G832" s="32">
        <v>3985</v>
      </c>
      <c r="H832" s="32">
        <v>996</v>
      </c>
      <c r="I832" s="33">
        <v>-5.5799999999999999E-3</v>
      </c>
    </row>
    <row r="833" spans="1:9" x14ac:dyDescent="0.3">
      <c r="A833" s="14">
        <v>43311</v>
      </c>
      <c r="C833" s="1" t="s">
        <v>496</v>
      </c>
      <c r="E833" s="9">
        <v>43663</v>
      </c>
      <c r="F833" s="32">
        <v>1152</v>
      </c>
      <c r="G833" s="32">
        <v>3425</v>
      </c>
      <c r="H833" s="32">
        <v>998</v>
      </c>
      <c r="I833" s="33">
        <v>-5.4000000000000003E-3</v>
      </c>
    </row>
    <row r="834" spans="1:9" x14ac:dyDescent="0.3">
      <c r="A834" s="14">
        <v>43314</v>
      </c>
      <c r="B834" s="1" t="s">
        <v>433</v>
      </c>
      <c r="C834" s="1" t="s">
        <v>430</v>
      </c>
      <c r="D834" s="1">
        <v>5.5E-2</v>
      </c>
      <c r="E834" s="9">
        <v>47233</v>
      </c>
      <c r="F834" s="32">
        <v>3031</v>
      </c>
      <c r="G834" s="32">
        <v>4762</v>
      </c>
      <c r="H834" s="32">
        <v>2410</v>
      </c>
      <c r="I834" s="13">
        <v>7.4000000000000003E-3</v>
      </c>
    </row>
    <row r="835" spans="1:9" x14ac:dyDescent="0.3">
      <c r="A835" s="14">
        <v>43314</v>
      </c>
      <c r="B835" s="1" t="s">
        <v>479</v>
      </c>
      <c r="C835" s="1" t="s">
        <v>430</v>
      </c>
      <c r="D835" s="1">
        <v>1.4999999999999999E-2</v>
      </c>
      <c r="E835" s="9">
        <v>47993</v>
      </c>
      <c r="F835" s="32">
        <v>1839</v>
      </c>
      <c r="G835" s="32">
        <v>2691</v>
      </c>
      <c r="H835" s="32">
        <v>1581</v>
      </c>
      <c r="I835" s="13">
        <v>9.7999999999999997E-3</v>
      </c>
    </row>
    <row r="836" spans="1:9" x14ac:dyDescent="0.3">
      <c r="A836" s="14">
        <v>43314</v>
      </c>
      <c r="B836" s="1" t="s">
        <v>483</v>
      </c>
      <c r="C836" s="1" t="s">
        <v>430</v>
      </c>
      <c r="D836" s="1">
        <v>1.2500000000000001E-2</v>
      </c>
      <c r="E836" s="9">
        <v>49820</v>
      </c>
      <c r="F836" s="32">
        <v>3083</v>
      </c>
      <c r="G836" s="32">
        <v>3095</v>
      </c>
      <c r="H836" s="32">
        <v>2365</v>
      </c>
      <c r="I836" s="13">
        <v>1.2800000000000001E-2</v>
      </c>
    </row>
    <row r="837" spans="1:9" x14ac:dyDescent="0.3">
      <c r="A837" s="14">
        <v>43318</v>
      </c>
      <c r="C837" s="1" t="s">
        <v>496</v>
      </c>
      <c r="E837" s="9">
        <v>43481</v>
      </c>
      <c r="F837" s="32">
        <v>1322</v>
      </c>
      <c r="G837" s="32">
        <v>4475</v>
      </c>
      <c r="H837" s="32">
        <v>1094</v>
      </c>
      <c r="I837" s="33">
        <v>-5.96E-3</v>
      </c>
    </row>
    <row r="838" spans="1:9" x14ac:dyDescent="0.3">
      <c r="A838" s="14">
        <v>43318</v>
      </c>
      <c r="C838" s="1" t="s">
        <v>496</v>
      </c>
      <c r="E838" s="9">
        <v>43663</v>
      </c>
      <c r="F838" s="32">
        <v>1050</v>
      </c>
      <c r="G838" s="32">
        <v>3530</v>
      </c>
      <c r="H838" s="32">
        <v>998</v>
      </c>
      <c r="I838" s="33">
        <v>-5.45E-3</v>
      </c>
    </row>
    <row r="839" spans="1:9" x14ac:dyDescent="0.3">
      <c r="A839" s="14">
        <v>43325</v>
      </c>
      <c r="C839" s="1" t="s">
        <v>496</v>
      </c>
      <c r="E839" s="9">
        <v>43481</v>
      </c>
      <c r="F839" s="32">
        <v>1779</v>
      </c>
      <c r="G839" s="32">
        <v>4215</v>
      </c>
      <c r="H839" s="32">
        <v>1499</v>
      </c>
      <c r="I839" s="33">
        <v>-6.2199999999999998E-3</v>
      </c>
    </row>
    <row r="840" spans="1:9" x14ac:dyDescent="0.3">
      <c r="A840" s="14">
        <v>43325</v>
      </c>
      <c r="C840" s="1" t="s">
        <v>496</v>
      </c>
      <c r="E840" s="9">
        <v>43663</v>
      </c>
      <c r="F840" s="32">
        <v>1171</v>
      </c>
      <c r="G840" s="32">
        <v>3712</v>
      </c>
      <c r="H840" s="32">
        <v>997</v>
      </c>
      <c r="I840" s="33">
        <v>-5.5900000000000004E-3</v>
      </c>
    </row>
    <row r="841" spans="1:9" x14ac:dyDescent="0.3">
      <c r="A841" s="14">
        <v>43332</v>
      </c>
      <c r="C841" s="1" t="s">
        <v>496</v>
      </c>
      <c r="E841" s="9">
        <v>43481</v>
      </c>
      <c r="F841" s="32">
        <v>1183</v>
      </c>
      <c r="G841" s="32">
        <v>3500</v>
      </c>
      <c r="H841" s="32">
        <v>1050</v>
      </c>
      <c r="I841" s="33">
        <v>-6.1199999999999996E-3</v>
      </c>
    </row>
    <row r="842" spans="1:9" x14ac:dyDescent="0.3">
      <c r="A842" s="14">
        <v>43332</v>
      </c>
      <c r="C842" s="1" t="s">
        <v>496</v>
      </c>
      <c r="E842" s="9">
        <v>43691</v>
      </c>
      <c r="F842" s="32">
        <v>1097</v>
      </c>
      <c r="G842" s="32">
        <v>3410</v>
      </c>
      <c r="H842" s="32">
        <v>1097</v>
      </c>
      <c r="I842" s="33">
        <v>-5.5100000000000001E-3</v>
      </c>
    </row>
    <row r="843" spans="1:9" x14ac:dyDescent="0.3">
      <c r="A843" s="14">
        <v>43339</v>
      </c>
      <c r="C843" s="1" t="s">
        <v>496</v>
      </c>
      <c r="E843" s="9">
        <v>43481</v>
      </c>
      <c r="F843" s="32">
        <v>1096</v>
      </c>
      <c r="G843" s="32">
        <v>3210</v>
      </c>
      <c r="H843" s="32">
        <v>1096</v>
      </c>
      <c r="I843" s="33">
        <v>-6.1599999999999997E-3</v>
      </c>
    </row>
    <row r="844" spans="1:9" x14ac:dyDescent="0.3">
      <c r="A844" s="14">
        <v>43339</v>
      </c>
      <c r="C844" s="1" t="s">
        <v>496</v>
      </c>
      <c r="E844" s="9">
        <v>43691</v>
      </c>
      <c r="F844" s="32">
        <v>798</v>
      </c>
      <c r="G844" s="32">
        <v>2700</v>
      </c>
      <c r="H844" s="32">
        <v>798</v>
      </c>
      <c r="I844" s="33">
        <v>-5.45E-3</v>
      </c>
    </row>
    <row r="845" spans="1:9" x14ac:dyDescent="0.3">
      <c r="A845" s="14">
        <v>43346</v>
      </c>
      <c r="C845" s="1" t="s">
        <v>496</v>
      </c>
      <c r="E845" s="9">
        <v>43509</v>
      </c>
      <c r="F845" s="32">
        <v>1268</v>
      </c>
      <c r="G845" s="32">
        <v>4280</v>
      </c>
      <c r="H845" s="32">
        <v>1196</v>
      </c>
      <c r="I845" s="33">
        <v>-5.8999999999999999E-3</v>
      </c>
    </row>
    <row r="846" spans="1:9" x14ac:dyDescent="0.3">
      <c r="A846" s="14">
        <v>43346</v>
      </c>
      <c r="C846" s="1" t="s">
        <v>496</v>
      </c>
      <c r="E846" s="9">
        <v>43691</v>
      </c>
      <c r="F846" s="32">
        <v>1243</v>
      </c>
      <c r="G846" s="32">
        <v>4075</v>
      </c>
      <c r="H846" s="32">
        <v>1098</v>
      </c>
      <c r="I846" s="33">
        <v>-5.5500000000000002E-3</v>
      </c>
    </row>
    <row r="847" spans="1:9" x14ac:dyDescent="0.3">
      <c r="A847" s="14">
        <v>43349</v>
      </c>
      <c r="B847" s="1" t="s">
        <v>500</v>
      </c>
      <c r="C847" s="1" t="s">
        <v>430</v>
      </c>
      <c r="D847" s="1">
        <v>7.4999999999999997E-3</v>
      </c>
      <c r="E847" s="9">
        <v>47082</v>
      </c>
      <c r="F847" s="32">
        <v>3360</v>
      </c>
      <c r="G847" s="32">
        <v>6543</v>
      </c>
      <c r="H847" s="32">
        <v>3360</v>
      </c>
      <c r="I847" s="13">
        <v>7.1000000000000004E-3</v>
      </c>
    </row>
    <row r="848" spans="1:9" x14ac:dyDescent="0.3">
      <c r="A848" s="14">
        <v>43349</v>
      </c>
      <c r="B848" s="1" t="s">
        <v>479</v>
      </c>
      <c r="C848" s="1" t="s">
        <v>430</v>
      </c>
      <c r="D848" s="1">
        <v>1.4999999999999999E-2</v>
      </c>
      <c r="E848" s="9">
        <v>47993</v>
      </c>
      <c r="F848" s="32">
        <v>2513</v>
      </c>
      <c r="G848" s="32">
        <v>3479</v>
      </c>
      <c r="H848" s="32">
        <v>2513</v>
      </c>
      <c r="I848" s="13">
        <v>9.1999999999999998E-3</v>
      </c>
    </row>
    <row r="849" spans="1:9" x14ac:dyDescent="0.3">
      <c r="A849" s="14">
        <v>43349</v>
      </c>
      <c r="B849" s="1" t="s">
        <v>498</v>
      </c>
      <c r="C849" s="1" t="s">
        <v>430</v>
      </c>
      <c r="D849" s="1">
        <v>1.2500000000000001E-2</v>
      </c>
      <c r="E849" s="9">
        <v>49089</v>
      </c>
      <c r="F849" s="32">
        <v>1375</v>
      </c>
      <c r="G849" s="32">
        <v>2195</v>
      </c>
      <c r="H849" s="32">
        <v>1375</v>
      </c>
      <c r="I849" s="13">
        <v>1.11E-2</v>
      </c>
    </row>
    <row r="850" spans="1:9" x14ac:dyDescent="0.3">
      <c r="A850" s="14">
        <v>43349</v>
      </c>
      <c r="B850" s="1" t="s">
        <v>484</v>
      </c>
      <c r="C850" s="1" t="s">
        <v>430</v>
      </c>
      <c r="D850" s="1">
        <v>1.7500000000000002E-2</v>
      </c>
      <c r="E850" s="9">
        <v>60777</v>
      </c>
      <c r="F850" s="32">
        <v>1474</v>
      </c>
      <c r="G850" s="32">
        <v>2112</v>
      </c>
      <c r="H850" s="32">
        <v>1252</v>
      </c>
      <c r="I850" s="13">
        <v>1.8100000000000002E-2</v>
      </c>
    </row>
    <row r="851" spans="1:9" x14ac:dyDescent="0.3">
      <c r="A851" s="14">
        <v>43353</v>
      </c>
      <c r="C851" s="1" t="s">
        <v>496</v>
      </c>
      <c r="E851" s="9">
        <v>43509</v>
      </c>
      <c r="F851" s="32">
        <v>1198</v>
      </c>
      <c r="G851" s="32">
        <v>3975</v>
      </c>
      <c r="H851" s="32">
        <v>1198</v>
      </c>
      <c r="I851" s="33">
        <v>-5.96E-3</v>
      </c>
    </row>
    <row r="852" spans="1:9" x14ac:dyDescent="0.3">
      <c r="A852" s="14">
        <v>43353</v>
      </c>
      <c r="C852" s="1" t="s">
        <v>496</v>
      </c>
      <c r="E852" s="9">
        <v>43607</v>
      </c>
      <c r="F852" s="32">
        <v>418</v>
      </c>
      <c r="G852" s="32">
        <v>2035</v>
      </c>
      <c r="H852" s="32">
        <v>399</v>
      </c>
      <c r="I852" s="33">
        <v>-6.1799999999999997E-3</v>
      </c>
    </row>
    <row r="853" spans="1:9" x14ac:dyDescent="0.3">
      <c r="A853" s="14">
        <v>43353</v>
      </c>
      <c r="C853" s="1" t="s">
        <v>496</v>
      </c>
      <c r="E853" s="9">
        <v>43691</v>
      </c>
      <c r="F853" s="32">
        <v>1097</v>
      </c>
      <c r="G853" s="32">
        <v>3726</v>
      </c>
      <c r="H853" s="32">
        <v>1097</v>
      </c>
      <c r="I853" s="33">
        <v>-5.5999999999999999E-3</v>
      </c>
    </row>
    <row r="854" spans="1:9" x14ac:dyDescent="0.3">
      <c r="A854" s="14">
        <v>43360</v>
      </c>
      <c r="C854" s="1" t="s">
        <v>496</v>
      </c>
      <c r="E854" s="9">
        <v>43509</v>
      </c>
      <c r="F854" s="32">
        <v>1097</v>
      </c>
      <c r="G854" s="32">
        <v>3720</v>
      </c>
      <c r="H854" s="32">
        <v>1097</v>
      </c>
      <c r="I854" s="33">
        <v>-5.8599999999999998E-3</v>
      </c>
    </row>
    <row r="855" spans="1:9" x14ac:dyDescent="0.3">
      <c r="A855" s="14">
        <v>43360</v>
      </c>
      <c r="C855" s="1" t="s">
        <v>496</v>
      </c>
      <c r="E855" s="9">
        <v>43719</v>
      </c>
      <c r="F855" s="32">
        <v>1095</v>
      </c>
      <c r="G855" s="32">
        <v>4065</v>
      </c>
      <c r="H855" s="32">
        <v>1095</v>
      </c>
      <c r="I855" s="33">
        <v>-5.5100000000000001E-3</v>
      </c>
    </row>
    <row r="856" spans="1:9" x14ac:dyDescent="0.3">
      <c r="A856" s="14">
        <v>43363</v>
      </c>
      <c r="B856" s="1" t="s">
        <v>497</v>
      </c>
      <c r="C856" s="1" t="s">
        <v>430</v>
      </c>
      <c r="D856" s="1">
        <v>0</v>
      </c>
      <c r="E856" s="9">
        <v>44252</v>
      </c>
      <c r="F856" s="32">
        <v>3841</v>
      </c>
      <c r="G856" s="32">
        <v>10260</v>
      </c>
      <c r="H856" s="32">
        <v>3221</v>
      </c>
      <c r="I856" s="13">
        <v>-3.7000000000000002E-3</v>
      </c>
    </row>
    <row r="857" spans="1:9" x14ac:dyDescent="0.3">
      <c r="A857" s="14">
        <v>43363</v>
      </c>
      <c r="B857" s="1" t="s">
        <v>501</v>
      </c>
      <c r="C857" s="1" t="s">
        <v>430</v>
      </c>
      <c r="D857" s="1">
        <v>0</v>
      </c>
      <c r="E857" s="9">
        <v>45376</v>
      </c>
      <c r="F857" s="32">
        <v>4131</v>
      </c>
      <c r="G857" s="32">
        <v>6920</v>
      </c>
      <c r="H857" s="32">
        <v>3197</v>
      </c>
      <c r="I857" s="13">
        <v>1.4E-3</v>
      </c>
    </row>
    <row r="858" spans="1:9" x14ac:dyDescent="0.3">
      <c r="A858" s="14">
        <v>43363</v>
      </c>
      <c r="B858" s="1" t="s">
        <v>481</v>
      </c>
      <c r="C858" s="1" t="s">
        <v>430</v>
      </c>
      <c r="D858" s="1">
        <v>5.0000000000000001E-3</v>
      </c>
      <c r="E858" s="9">
        <v>46167</v>
      </c>
      <c r="F858" s="32">
        <v>1404</v>
      </c>
      <c r="G858" s="32">
        <v>3899</v>
      </c>
      <c r="H858" s="32">
        <v>1076</v>
      </c>
      <c r="I858" s="13">
        <v>4.4000000000000003E-3</v>
      </c>
    </row>
    <row r="859" spans="1:9" x14ac:dyDescent="0.3">
      <c r="A859" s="14">
        <v>43363</v>
      </c>
      <c r="B859" s="1" t="s">
        <v>491</v>
      </c>
      <c r="C859" s="1" t="s">
        <v>435</v>
      </c>
      <c r="D859" s="1">
        <v>1E-3</v>
      </c>
      <c r="E859" s="9">
        <v>46813</v>
      </c>
      <c r="F859" s="32">
        <v>428</v>
      </c>
      <c r="G859" s="32">
        <v>976</v>
      </c>
      <c r="H859" s="32">
        <v>376</v>
      </c>
      <c r="I859" s="13">
        <v>-6.4999999999999997E-3</v>
      </c>
    </row>
    <row r="860" spans="1:9" x14ac:dyDescent="0.3">
      <c r="A860" s="14">
        <v>43363</v>
      </c>
      <c r="B860" s="1" t="s">
        <v>472</v>
      </c>
      <c r="C860" s="1" t="s">
        <v>438</v>
      </c>
      <c r="D860" s="1">
        <v>7.000000000000001E-3</v>
      </c>
      <c r="E860" s="9">
        <v>47689</v>
      </c>
      <c r="F860" s="32">
        <v>897</v>
      </c>
      <c r="G860" s="32">
        <v>1215</v>
      </c>
      <c r="H860" s="32">
        <v>685</v>
      </c>
      <c r="I860" s="13">
        <v>-5.7000000000000002E-3</v>
      </c>
    </row>
    <row r="861" spans="1:9" x14ac:dyDescent="0.3">
      <c r="A861" s="14">
        <v>43363</v>
      </c>
      <c r="B861" s="1" t="s">
        <v>499</v>
      </c>
      <c r="C861" s="1" t="s">
        <v>438</v>
      </c>
      <c r="D861" s="1">
        <v>1E-3</v>
      </c>
      <c r="E861" s="9">
        <v>49881</v>
      </c>
      <c r="F861" s="32">
        <v>416</v>
      </c>
      <c r="G861" s="32">
        <v>733</v>
      </c>
      <c r="H861" s="32">
        <v>327</v>
      </c>
      <c r="I861" s="13">
        <v>-2.8E-3</v>
      </c>
    </row>
    <row r="862" spans="1:9" x14ac:dyDescent="0.3">
      <c r="A862" s="14">
        <v>43367</v>
      </c>
      <c r="C862" s="1" t="s">
        <v>496</v>
      </c>
      <c r="E862" s="9">
        <v>43509</v>
      </c>
      <c r="F862" s="32">
        <v>996</v>
      </c>
      <c r="G862" s="32">
        <v>4600</v>
      </c>
      <c r="H862" s="32">
        <v>996</v>
      </c>
      <c r="I862" s="33">
        <v>-5.8300000000000001E-3</v>
      </c>
    </row>
    <row r="863" spans="1:9" x14ac:dyDescent="0.3">
      <c r="A863" s="14">
        <v>43367</v>
      </c>
      <c r="C863" s="1" t="s">
        <v>496</v>
      </c>
      <c r="E863" s="9">
        <v>43719</v>
      </c>
      <c r="F863" s="32">
        <v>895</v>
      </c>
      <c r="G863" s="32">
        <v>3505</v>
      </c>
      <c r="H863" s="32">
        <v>895</v>
      </c>
      <c r="I863" s="33">
        <v>-5.5399999999999998E-3</v>
      </c>
    </row>
    <row r="864" spans="1:9" x14ac:dyDescent="0.3">
      <c r="A864" s="14">
        <v>43374</v>
      </c>
      <c r="C864" s="1" t="s">
        <v>496</v>
      </c>
      <c r="E864" s="9">
        <v>43474</v>
      </c>
      <c r="F864" s="32">
        <v>3257</v>
      </c>
      <c r="G864" s="32">
        <v>7560</v>
      </c>
      <c r="H864" s="32">
        <v>2793</v>
      </c>
      <c r="I864" s="33">
        <v>-6.62E-3</v>
      </c>
    </row>
    <row r="865" spans="1:9" x14ac:dyDescent="0.3">
      <c r="A865" s="14">
        <v>43374</v>
      </c>
      <c r="C865" s="1" t="s">
        <v>496</v>
      </c>
      <c r="E865" s="9">
        <v>43537</v>
      </c>
      <c r="F865" s="32">
        <v>1199</v>
      </c>
      <c r="G865" s="32">
        <v>4775</v>
      </c>
      <c r="H865" s="32">
        <v>1025</v>
      </c>
      <c r="I865" s="33">
        <v>-5.8100000000000001E-3</v>
      </c>
    </row>
    <row r="866" spans="1:9" x14ac:dyDescent="0.3">
      <c r="A866" s="14">
        <v>43374</v>
      </c>
      <c r="C866" s="1" t="s">
        <v>496</v>
      </c>
      <c r="E866" s="9">
        <v>43719</v>
      </c>
      <c r="F866" s="32">
        <v>979</v>
      </c>
      <c r="G866" s="32">
        <v>4050</v>
      </c>
      <c r="H866" s="32">
        <v>897</v>
      </c>
      <c r="I866" s="33">
        <v>-5.5100000000000001E-3</v>
      </c>
    </row>
    <row r="867" spans="1:9" x14ac:dyDescent="0.3">
      <c r="A867" s="14">
        <v>43377</v>
      </c>
      <c r="B867" s="1" t="s">
        <v>500</v>
      </c>
      <c r="C867" s="1" t="s">
        <v>430</v>
      </c>
      <c r="D867" s="1">
        <v>7.4999999999999997E-3</v>
      </c>
      <c r="E867" s="9">
        <v>47082</v>
      </c>
      <c r="F867" s="32">
        <v>4645</v>
      </c>
      <c r="G867" s="32">
        <v>7399</v>
      </c>
      <c r="H867" s="32">
        <v>4645</v>
      </c>
      <c r="I867" s="13">
        <v>8.6E-3</v>
      </c>
    </row>
    <row r="868" spans="1:9" x14ac:dyDescent="0.3">
      <c r="A868" s="14">
        <v>43377</v>
      </c>
      <c r="B868" s="1" t="s">
        <v>498</v>
      </c>
      <c r="C868" s="1" t="s">
        <v>430</v>
      </c>
      <c r="D868" s="1">
        <v>1.2500000000000001E-2</v>
      </c>
      <c r="E868" s="9">
        <v>49089</v>
      </c>
      <c r="F868" s="32">
        <v>1420</v>
      </c>
      <c r="G868" s="32">
        <v>2260</v>
      </c>
      <c r="H868" s="32">
        <v>1420</v>
      </c>
      <c r="I868" s="13">
        <v>1.23E-2</v>
      </c>
    </row>
    <row r="869" spans="1:9" x14ac:dyDescent="0.3">
      <c r="A869" s="14">
        <v>43377</v>
      </c>
      <c r="B869" s="1" t="s">
        <v>493</v>
      </c>
      <c r="C869" s="1" t="s">
        <v>430</v>
      </c>
      <c r="D869" s="1">
        <v>0.02</v>
      </c>
      <c r="E869" s="9">
        <v>54203</v>
      </c>
      <c r="F869" s="32">
        <v>2797</v>
      </c>
      <c r="G869" s="32">
        <v>3882</v>
      </c>
      <c r="H869" s="32">
        <v>2797</v>
      </c>
      <c r="I869" s="13">
        <v>1.7000000000000001E-2</v>
      </c>
    </row>
    <row r="870" spans="1:9" x14ac:dyDescent="0.3">
      <c r="A870" s="14">
        <v>43381</v>
      </c>
      <c r="C870" s="1" t="s">
        <v>496</v>
      </c>
      <c r="E870" s="9">
        <v>43474</v>
      </c>
      <c r="F870" s="32">
        <v>3183</v>
      </c>
      <c r="G870" s="32">
        <v>8490</v>
      </c>
      <c r="H870" s="32">
        <v>2897</v>
      </c>
      <c r="I870" s="33">
        <v>-6.6E-3</v>
      </c>
    </row>
    <row r="871" spans="1:9" x14ac:dyDescent="0.3">
      <c r="A871" s="14">
        <v>43381</v>
      </c>
      <c r="C871" s="1" t="s">
        <v>496</v>
      </c>
      <c r="E871" s="9">
        <v>43537</v>
      </c>
      <c r="F871" s="32">
        <v>1180</v>
      </c>
      <c r="G871" s="32">
        <v>5125</v>
      </c>
      <c r="H871" s="32">
        <v>1000</v>
      </c>
      <c r="I871" s="33">
        <v>-5.8799999999999998E-3</v>
      </c>
    </row>
    <row r="872" spans="1:9" x14ac:dyDescent="0.3">
      <c r="A872" s="14">
        <v>43381</v>
      </c>
      <c r="C872" s="1" t="s">
        <v>496</v>
      </c>
      <c r="E872" s="9">
        <v>43719</v>
      </c>
      <c r="F872" s="32">
        <v>957</v>
      </c>
      <c r="G872" s="32">
        <v>4050</v>
      </c>
      <c r="H872" s="32">
        <v>899</v>
      </c>
      <c r="I872" s="33">
        <v>-5.6800000000000002E-3</v>
      </c>
    </row>
    <row r="873" spans="1:9" x14ac:dyDescent="0.3">
      <c r="A873" s="14">
        <v>43388</v>
      </c>
      <c r="C873" s="1" t="s">
        <v>496</v>
      </c>
      <c r="E873" s="9">
        <v>43474</v>
      </c>
      <c r="F873" s="32">
        <v>3067</v>
      </c>
      <c r="G873" s="32">
        <v>8250</v>
      </c>
      <c r="H873" s="32">
        <v>2796</v>
      </c>
      <c r="I873" s="33">
        <v>-7.4099999999999999E-3</v>
      </c>
    </row>
    <row r="874" spans="1:9" x14ac:dyDescent="0.3">
      <c r="A874" s="14">
        <v>43388</v>
      </c>
      <c r="C874" s="1" t="s">
        <v>496</v>
      </c>
      <c r="E874" s="9">
        <v>43537</v>
      </c>
      <c r="F874" s="32">
        <v>1446</v>
      </c>
      <c r="G874" s="32">
        <v>4835</v>
      </c>
      <c r="H874" s="32">
        <v>1198</v>
      </c>
      <c r="I874" s="33">
        <v>-6.7000000000000002E-3</v>
      </c>
    </row>
    <row r="875" spans="1:9" x14ac:dyDescent="0.3">
      <c r="A875" s="14">
        <v>43388</v>
      </c>
      <c r="C875" s="1" t="s">
        <v>496</v>
      </c>
      <c r="E875" s="9">
        <v>43747</v>
      </c>
      <c r="F875" s="32">
        <v>1283</v>
      </c>
      <c r="G875" s="32">
        <v>3925</v>
      </c>
      <c r="H875" s="32">
        <v>1098</v>
      </c>
      <c r="I875" s="33">
        <v>-6.2500000000000003E-3</v>
      </c>
    </row>
    <row r="876" spans="1:9" x14ac:dyDescent="0.3">
      <c r="A876" s="14">
        <v>43391</v>
      </c>
      <c r="B876" s="1" t="s">
        <v>497</v>
      </c>
      <c r="C876" s="1" t="s">
        <v>430</v>
      </c>
      <c r="D876" s="1">
        <v>0</v>
      </c>
      <c r="E876" s="9">
        <v>44252</v>
      </c>
      <c r="F876" s="32">
        <v>3007</v>
      </c>
      <c r="G876" s="32">
        <v>6970</v>
      </c>
      <c r="H876" s="32">
        <v>2950</v>
      </c>
      <c r="I876" s="13">
        <v>-4.1999999999999997E-3</v>
      </c>
    </row>
    <row r="877" spans="1:9" x14ac:dyDescent="0.3">
      <c r="A877" s="14">
        <v>43391</v>
      </c>
      <c r="B877" s="1" t="s">
        <v>501</v>
      </c>
      <c r="C877" s="1" t="s">
        <v>430</v>
      </c>
      <c r="D877" s="1">
        <v>0</v>
      </c>
      <c r="E877" s="9">
        <v>45376</v>
      </c>
      <c r="F877" s="32">
        <v>3767</v>
      </c>
      <c r="G877" s="32">
        <v>5966</v>
      </c>
      <c r="H877" s="32">
        <v>3291</v>
      </c>
      <c r="I877" s="13">
        <v>1.6000000000000001E-3</v>
      </c>
    </row>
    <row r="878" spans="1:9" x14ac:dyDescent="0.3">
      <c r="A878" s="14">
        <v>43391</v>
      </c>
      <c r="B878" s="1" t="s">
        <v>477</v>
      </c>
      <c r="C878" s="1" t="s">
        <v>430</v>
      </c>
      <c r="D878" s="1">
        <v>0.01</v>
      </c>
      <c r="E878" s="9">
        <v>45986</v>
      </c>
      <c r="F878" s="32">
        <v>2166</v>
      </c>
      <c r="G878" s="32">
        <v>3181</v>
      </c>
      <c r="H878" s="32">
        <v>1758</v>
      </c>
      <c r="I878" s="13">
        <v>3.8999999999999998E-3</v>
      </c>
    </row>
    <row r="879" spans="1:9" x14ac:dyDescent="0.3">
      <c r="A879" s="14">
        <v>43391</v>
      </c>
      <c r="B879" s="1" t="s">
        <v>482</v>
      </c>
      <c r="C879" s="1" t="s">
        <v>438</v>
      </c>
      <c r="D879" s="1">
        <v>1E-3</v>
      </c>
      <c r="E879" s="9">
        <v>44256</v>
      </c>
      <c r="F879" s="32">
        <v>650</v>
      </c>
      <c r="G879" s="32">
        <v>1625</v>
      </c>
      <c r="H879" s="32">
        <v>650</v>
      </c>
      <c r="I879" s="13">
        <v>-1.83E-2</v>
      </c>
    </row>
    <row r="880" spans="1:9" x14ac:dyDescent="0.3">
      <c r="A880" s="14">
        <v>43391</v>
      </c>
      <c r="B880" s="1" t="s">
        <v>458</v>
      </c>
      <c r="C880" s="1" t="s">
        <v>438</v>
      </c>
      <c r="D880" s="1">
        <v>1.8499999999999999E-2</v>
      </c>
      <c r="E880" s="9">
        <v>46593</v>
      </c>
      <c r="F880" s="32">
        <v>1026</v>
      </c>
      <c r="G880" s="32">
        <v>1782</v>
      </c>
      <c r="H880" s="32">
        <v>956</v>
      </c>
      <c r="I880" s="13">
        <v>-8.5000000000000006E-3</v>
      </c>
    </row>
    <row r="881" spans="1:9" x14ac:dyDescent="0.3">
      <c r="A881" s="14">
        <v>43391</v>
      </c>
      <c r="B881" s="1" t="s">
        <v>487</v>
      </c>
      <c r="C881" s="1" t="s">
        <v>438</v>
      </c>
      <c r="D881" s="1">
        <v>1E-3</v>
      </c>
      <c r="E881" s="9">
        <v>53898</v>
      </c>
      <c r="F881" s="32">
        <v>189</v>
      </c>
      <c r="G881" s="32">
        <v>500</v>
      </c>
      <c r="H881" s="32">
        <v>140</v>
      </c>
      <c r="I881" s="13">
        <v>-8.9999999999999998E-4</v>
      </c>
    </row>
    <row r="882" spans="1:9" x14ac:dyDescent="0.3">
      <c r="A882" s="14">
        <v>43395</v>
      </c>
      <c r="C882" s="1" t="s">
        <v>496</v>
      </c>
      <c r="E882" s="9">
        <v>43488</v>
      </c>
      <c r="F882" s="32">
        <v>2998</v>
      </c>
      <c r="G882" s="32">
        <v>4800</v>
      </c>
      <c r="H882" s="32">
        <v>2998</v>
      </c>
      <c r="I882" s="33">
        <v>-7.6099999999999996E-3</v>
      </c>
    </row>
    <row r="883" spans="1:9" x14ac:dyDescent="0.3">
      <c r="A883" s="14">
        <v>43395</v>
      </c>
      <c r="C883" s="1" t="s">
        <v>496</v>
      </c>
      <c r="E883" s="9">
        <v>43537</v>
      </c>
      <c r="F883" s="32">
        <v>1010</v>
      </c>
      <c r="G883" s="32">
        <v>2985</v>
      </c>
      <c r="H883" s="32">
        <v>994</v>
      </c>
      <c r="I883" s="33">
        <v>-6.6600000000000001E-3</v>
      </c>
    </row>
    <row r="884" spans="1:9" x14ac:dyDescent="0.3">
      <c r="A884" s="14">
        <v>43395</v>
      </c>
      <c r="C884" s="1" t="s">
        <v>496</v>
      </c>
      <c r="E884" s="9">
        <v>43747</v>
      </c>
      <c r="F884" s="32">
        <v>1158</v>
      </c>
      <c r="G884" s="32">
        <v>3375</v>
      </c>
      <c r="H884" s="32">
        <v>995</v>
      </c>
      <c r="I884" s="33">
        <v>-6.2100000000000002E-3</v>
      </c>
    </row>
    <row r="885" spans="1:9" x14ac:dyDescent="0.3">
      <c r="A885" s="14">
        <v>43402</v>
      </c>
      <c r="C885" s="1" t="s">
        <v>496</v>
      </c>
      <c r="E885" s="9">
        <v>43488</v>
      </c>
      <c r="F885" s="32">
        <v>2475</v>
      </c>
      <c r="G885" s="32">
        <v>7050</v>
      </c>
      <c r="H885" s="32">
        <v>2450</v>
      </c>
      <c r="I885" s="33">
        <v>-7.6499999999999997E-3</v>
      </c>
    </row>
    <row r="886" spans="1:9" x14ac:dyDescent="0.3">
      <c r="A886" s="14">
        <v>43402</v>
      </c>
      <c r="C886" s="1" t="s">
        <v>496</v>
      </c>
      <c r="E886" s="9">
        <v>43565</v>
      </c>
      <c r="F886" s="32">
        <v>1189</v>
      </c>
      <c r="G886" s="32">
        <v>3700</v>
      </c>
      <c r="H886" s="32">
        <v>1093</v>
      </c>
      <c r="I886" s="33">
        <v>-6.6E-3</v>
      </c>
    </row>
    <row r="887" spans="1:9" x14ac:dyDescent="0.3">
      <c r="A887" s="14">
        <v>43402</v>
      </c>
      <c r="C887" s="1" t="s">
        <v>496</v>
      </c>
      <c r="E887" s="9">
        <v>43747</v>
      </c>
      <c r="F887" s="32">
        <v>1059</v>
      </c>
      <c r="G887" s="32">
        <v>3310</v>
      </c>
      <c r="H887" s="32">
        <v>991</v>
      </c>
      <c r="I887" s="33">
        <v>-6.1999999999999998E-3</v>
      </c>
    </row>
    <row r="888" spans="1:9" x14ac:dyDescent="0.3">
      <c r="A888" s="14">
        <v>43409</v>
      </c>
      <c r="C888" s="1" t="s">
        <v>496</v>
      </c>
      <c r="E888" s="9">
        <v>43502</v>
      </c>
      <c r="F888" s="32">
        <v>3076</v>
      </c>
      <c r="G888" s="32">
        <v>6020</v>
      </c>
      <c r="H888" s="32">
        <v>2996</v>
      </c>
      <c r="I888" s="33">
        <v>-7.3499999999999998E-3</v>
      </c>
    </row>
    <row r="889" spans="1:9" x14ac:dyDescent="0.3">
      <c r="A889" s="14">
        <v>43409</v>
      </c>
      <c r="C889" s="1" t="s">
        <v>496</v>
      </c>
      <c r="E889" s="9">
        <v>43565</v>
      </c>
      <c r="F889" s="32">
        <v>1085</v>
      </c>
      <c r="G889" s="32">
        <v>3375</v>
      </c>
      <c r="H889" s="32">
        <v>1085</v>
      </c>
      <c r="I889" s="33">
        <v>-6.6699999999999997E-3</v>
      </c>
    </row>
    <row r="890" spans="1:9" x14ac:dyDescent="0.3">
      <c r="A890" s="14">
        <v>43409</v>
      </c>
      <c r="C890" s="1" t="s">
        <v>496</v>
      </c>
      <c r="E890" s="9">
        <v>43747</v>
      </c>
      <c r="F890" s="32">
        <v>905</v>
      </c>
      <c r="G890" s="32">
        <v>3410</v>
      </c>
      <c r="H890" s="32">
        <v>905</v>
      </c>
      <c r="I890" s="33">
        <v>-6.2599999999999999E-3</v>
      </c>
    </row>
    <row r="891" spans="1:9" x14ac:dyDescent="0.3">
      <c r="A891" s="14">
        <v>43412</v>
      </c>
      <c r="B891" s="1" t="s">
        <v>486</v>
      </c>
      <c r="C891" s="1" t="s">
        <v>430</v>
      </c>
      <c r="D891" s="1">
        <v>2.5000000000000001E-3</v>
      </c>
      <c r="E891" s="9">
        <v>46351</v>
      </c>
      <c r="F891" s="32">
        <v>1810</v>
      </c>
      <c r="G891" s="32">
        <v>3530</v>
      </c>
      <c r="H891" s="32">
        <v>1720</v>
      </c>
      <c r="I891" s="13">
        <v>5.4000000000000003E-3</v>
      </c>
    </row>
    <row r="892" spans="1:9" x14ac:dyDescent="0.3">
      <c r="A892" s="14">
        <v>43412</v>
      </c>
      <c r="B892" s="1" t="s">
        <v>500</v>
      </c>
      <c r="C892" s="1" t="s">
        <v>430</v>
      </c>
      <c r="D892" s="1">
        <v>7.4999999999999997E-3</v>
      </c>
      <c r="E892" s="9">
        <v>47082</v>
      </c>
      <c r="F892" s="32">
        <v>4894</v>
      </c>
      <c r="G892" s="32">
        <v>6820</v>
      </c>
      <c r="H892" s="32">
        <v>3760</v>
      </c>
      <c r="I892" s="13">
        <v>8.2000000000000007E-3</v>
      </c>
    </row>
    <row r="893" spans="1:9" x14ac:dyDescent="0.3">
      <c r="A893" s="14">
        <v>43412</v>
      </c>
      <c r="B893" s="1" t="s">
        <v>470</v>
      </c>
      <c r="C893" s="1" t="s">
        <v>430</v>
      </c>
      <c r="D893" s="1">
        <v>2.5000000000000001E-2</v>
      </c>
      <c r="E893" s="9">
        <v>47628</v>
      </c>
      <c r="F893" s="32">
        <v>1911</v>
      </c>
      <c r="G893" s="32">
        <v>3005</v>
      </c>
      <c r="H893" s="32">
        <v>1465</v>
      </c>
      <c r="I893" s="13">
        <v>9.1999999999999998E-3</v>
      </c>
    </row>
    <row r="894" spans="1:9" x14ac:dyDescent="0.3">
      <c r="A894" s="14">
        <v>43412</v>
      </c>
      <c r="B894" s="1" t="s">
        <v>450</v>
      </c>
      <c r="C894" s="1" t="s">
        <v>430</v>
      </c>
      <c r="D894" s="1">
        <v>4.4999999999999998E-2</v>
      </c>
      <c r="E894" s="9">
        <v>51616</v>
      </c>
      <c r="F894" s="32">
        <v>2482</v>
      </c>
      <c r="G894" s="32">
        <v>3004</v>
      </c>
      <c r="H894" s="32">
        <v>1926</v>
      </c>
      <c r="I894" s="13">
        <v>1.43E-2</v>
      </c>
    </row>
    <row r="895" spans="1:9" x14ac:dyDescent="0.3">
      <c r="A895" s="14">
        <v>43416</v>
      </c>
      <c r="C895" s="1" t="s">
        <v>496</v>
      </c>
      <c r="E895" s="9">
        <v>43502</v>
      </c>
      <c r="F895" s="32">
        <v>3176</v>
      </c>
      <c r="G895" s="32">
        <v>6950</v>
      </c>
      <c r="H895" s="32">
        <v>2950</v>
      </c>
      <c r="I895" s="33">
        <v>-6.8599999999999998E-3</v>
      </c>
    </row>
    <row r="896" spans="1:9" x14ac:dyDescent="0.3">
      <c r="A896" s="14">
        <v>43416</v>
      </c>
      <c r="C896" s="1" t="s">
        <v>496</v>
      </c>
      <c r="E896" s="9">
        <v>43565</v>
      </c>
      <c r="F896" s="32">
        <v>1382</v>
      </c>
      <c r="G896" s="32">
        <v>3100</v>
      </c>
      <c r="H896" s="32">
        <v>1325</v>
      </c>
      <c r="I896" s="33">
        <v>-6.5500000000000003E-3</v>
      </c>
    </row>
    <row r="897" spans="1:9" x14ac:dyDescent="0.3">
      <c r="A897" s="14">
        <v>43416</v>
      </c>
      <c r="C897" s="1" t="s">
        <v>496</v>
      </c>
      <c r="E897" s="9">
        <v>43775</v>
      </c>
      <c r="F897" s="32">
        <v>1097</v>
      </c>
      <c r="G897" s="32">
        <v>3425</v>
      </c>
      <c r="H897" s="32">
        <v>1097</v>
      </c>
      <c r="I897" s="33">
        <v>-5.7800000000000004E-3</v>
      </c>
    </row>
    <row r="898" spans="1:9" x14ac:dyDescent="0.3">
      <c r="A898" s="14">
        <v>43423</v>
      </c>
      <c r="C898" s="1" t="s">
        <v>496</v>
      </c>
      <c r="E898" s="9">
        <v>43516</v>
      </c>
      <c r="F898" s="32">
        <v>3337</v>
      </c>
      <c r="G898" s="32">
        <v>7486</v>
      </c>
      <c r="H898" s="32">
        <v>2995</v>
      </c>
      <c r="I898" s="33">
        <v>-6.7299999999999999E-3</v>
      </c>
    </row>
    <row r="899" spans="1:9" x14ac:dyDescent="0.3">
      <c r="A899" s="14">
        <v>43423</v>
      </c>
      <c r="C899" s="1" t="s">
        <v>496</v>
      </c>
      <c r="E899" s="9">
        <v>43565</v>
      </c>
      <c r="F899" s="32">
        <v>1188</v>
      </c>
      <c r="G899" s="32">
        <v>3736</v>
      </c>
      <c r="H899" s="32">
        <v>1096</v>
      </c>
      <c r="I899" s="33">
        <v>-6.5199999999999998E-3</v>
      </c>
    </row>
    <row r="900" spans="1:9" x14ac:dyDescent="0.3">
      <c r="A900" s="14">
        <v>43423</v>
      </c>
      <c r="C900" s="1" t="s">
        <v>496</v>
      </c>
      <c r="E900" s="9">
        <v>43775</v>
      </c>
      <c r="F900" s="32">
        <v>1071</v>
      </c>
      <c r="G900" s="32">
        <v>3392</v>
      </c>
      <c r="H900" s="32">
        <v>992</v>
      </c>
      <c r="I900" s="33">
        <v>-5.6600000000000001E-3</v>
      </c>
    </row>
    <row r="901" spans="1:9" x14ac:dyDescent="0.3">
      <c r="A901" s="14">
        <v>43426</v>
      </c>
      <c r="B901" s="1" t="s">
        <v>488</v>
      </c>
      <c r="C901" s="1" t="s">
        <v>430</v>
      </c>
      <c r="D901" s="1">
        <v>0</v>
      </c>
      <c r="E901" s="9">
        <v>44706</v>
      </c>
      <c r="F901" s="32">
        <v>2352</v>
      </c>
      <c r="G901" s="32">
        <v>4897</v>
      </c>
      <c r="H901" s="32">
        <v>2352</v>
      </c>
      <c r="I901" s="13">
        <v>-2.8999999999999998E-3</v>
      </c>
    </row>
    <row r="902" spans="1:9" x14ac:dyDescent="0.3">
      <c r="A902" s="14">
        <v>43426</v>
      </c>
      <c r="B902" s="1" t="s">
        <v>494</v>
      </c>
      <c r="C902" s="1" t="s">
        <v>430</v>
      </c>
      <c r="D902" s="1">
        <v>0</v>
      </c>
      <c r="E902" s="9">
        <v>45071</v>
      </c>
      <c r="F902" s="32">
        <v>3198</v>
      </c>
      <c r="G902" s="32">
        <v>5260</v>
      </c>
      <c r="H902" s="32">
        <v>2555</v>
      </c>
      <c r="I902" s="13">
        <v>-1.2999999999999999E-3</v>
      </c>
    </row>
    <row r="903" spans="1:9" x14ac:dyDescent="0.3">
      <c r="A903" s="14">
        <v>43426</v>
      </c>
      <c r="B903" s="1" t="s">
        <v>501</v>
      </c>
      <c r="C903" s="1" t="s">
        <v>430</v>
      </c>
      <c r="D903" s="1">
        <v>0</v>
      </c>
      <c r="E903" s="9">
        <v>45437</v>
      </c>
      <c r="F903" s="32">
        <v>3140</v>
      </c>
      <c r="G903" s="32">
        <v>5720</v>
      </c>
      <c r="H903" s="32">
        <v>2410</v>
      </c>
      <c r="I903" s="13">
        <v>5.9999999999999995E-4</v>
      </c>
    </row>
    <row r="904" spans="1:9" x14ac:dyDescent="0.3">
      <c r="A904" s="14">
        <v>43426</v>
      </c>
      <c r="B904" s="1" t="s">
        <v>465</v>
      </c>
      <c r="C904" s="1" t="s">
        <v>438</v>
      </c>
      <c r="D904" s="1">
        <v>2.5000000000000001E-3</v>
      </c>
      <c r="E904" s="9">
        <v>45498</v>
      </c>
      <c r="F904" s="32">
        <v>407</v>
      </c>
      <c r="G904" s="32">
        <v>937</v>
      </c>
      <c r="H904" s="32">
        <v>407</v>
      </c>
      <c r="I904" s="13">
        <v>-1.09E-2</v>
      </c>
    </row>
    <row r="905" spans="1:9" x14ac:dyDescent="0.3">
      <c r="A905" s="14">
        <v>43426</v>
      </c>
      <c r="B905" s="1" t="s">
        <v>491</v>
      </c>
      <c r="C905" s="1" t="s">
        <v>435</v>
      </c>
      <c r="D905" s="1">
        <v>1E-3</v>
      </c>
      <c r="E905" s="9">
        <v>46813</v>
      </c>
      <c r="F905" s="32">
        <v>360</v>
      </c>
      <c r="G905" s="32">
        <v>795</v>
      </c>
      <c r="H905" s="32">
        <v>360</v>
      </c>
      <c r="I905" s="13">
        <v>-4.7999999999999996E-3</v>
      </c>
    </row>
    <row r="906" spans="1:9" x14ac:dyDescent="0.3">
      <c r="A906" s="14">
        <v>43426</v>
      </c>
      <c r="B906" s="1" t="s">
        <v>472</v>
      </c>
      <c r="C906" s="1" t="s">
        <v>438</v>
      </c>
      <c r="D906" s="1">
        <v>7.000000000000001E-3</v>
      </c>
      <c r="E906" s="9">
        <v>47689</v>
      </c>
      <c r="F906" s="32">
        <v>220</v>
      </c>
      <c r="G906" s="32">
        <v>620</v>
      </c>
      <c r="H906" s="32">
        <v>220</v>
      </c>
      <c r="I906" s="13">
        <v>-4.4999999999999997E-3</v>
      </c>
    </row>
    <row r="907" spans="1:9" x14ac:dyDescent="0.3">
      <c r="A907" s="14">
        <v>43430</v>
      </c>
      <c r="C907" s="1" t="s">
        <v>496</v>
      </c>
      <c r="E907" s="9">
        <v>43516</v>
      </c>
      <c r="F907" s="32">
        <v>3581</v>
      </c>
      <c r="G907" s="32">
        <v>7701</v>
      </c>
      <c r="H907" s="32">
        <v>3296</v>
      </c>
      <c r="I907" s="33">
        <v>-7.1000000000000004E-3</v>
      </c>
    </row>
    <row r="908" spans="1:9" x14ac:dyDescent="0.3">
      <c r="A908" s="14">
        <v>43430</v>
      </c>
      <c r="C908" s="1" t="s">
        <v>496</v>
      </c>
      <c r="E908" s="9">
        <v>43593</v>
      </c>
      <c r="F908" s="32">
        <v>1163</v>
      </c>
      <c r="G908" s="32">
        <v>3866</v>
      </c>
      <c r="H908" s="32">
        <v>1094</v>
      </c>
      <c r="I908" s="33">
        <v>-6.5700000000000003E-3</v>
      </c>
    </row>
    <row r="909" spans="1:9" x14ac:dyDescent="0.3">
      <c r="A909" s="14">
        <v>43430</v>
      </c>
      <c r="C909" s="1" t="s">
        <v>496</v>
      </c>
      <c r="E909" s="9">
        <v>43775</v>
      </c>
      <c r="F909" s="32">
        <v>795</v>
      </c>
      <c r="G909" s="32">
        <v>3328</v>
      </c>
      <c r="H909" s="32">
        <v>795</v>
      </c>
      <c r="I909" s="33">
        <v>-5.7200000000000003E-3</v>
      </c>
    </row>
    <row r="910" spans="1:9" x14ac:dyDescent="0.3">
      <c r="A910" s="14">
        <v>43437</v>
      </c>
      <c r="C910" s="1" t="s">
        <v>496</v>
      </c>
      <c r="E910" s="9">
        <v>43530</v>
      </c>
      <c r="F910" s="32">
        <v>2794</v>
      </c>
      <c r="G910" s="32">
        <v>5375</v>
      </c>
      <c r="H910" s="32">
        <v>2794</v>
      </c>
      <c r="I910" s="33">
        <v>-6.6800000000000002E-3</v>
      </c>
    </row>
    <row r="911" spans="1:9" x14ac:dyDescent="0.3">
      <c r="A911" s="14">
        <v>43437</v>
      </c>
      <c r="C911" s="1" t="s">
        <v>496</v>
      </c>
      <c r="E911" s="9">
        <v>43593</v>
      </c>
      <c r="F911" s="32">
        <v>1000</v>
      </c>
      <c r="G911" s="32">
        <v>3510</v>
      </c>
      <c r="H911" s="32">
        <v>1000</v>
      </c>
      <c r="I911" s="33">
        <v>-6.45E-3</v>
      </c>
    </row>
    <row r="912" spans="1:9" x14ac:dyDescent="0.3">
      <c r="A912" s="14">
        <v>43437</v>
      </c>
      <c r="C912" s="1" t="s">
        <v>496</v>
      </c>
      <c r="E912" s="9">
        <v>43775</v>
      </c>
      <c r="F912" s="32">
        <v>836</v>
      </c>
      <c r="G912" s="32">
        <v>3550</v>
      </c>
      <c r="H912" s="32">
        <v>796</v>
      </c>
      <c r="I912" s="33">
        <v>-5.77E-3</v>
      </c>
    </row>
    <row r="913" spans="1:9" x14ac:dyDescent="0.3">
      <c r="A913" s="14">
        <v>43440</v>
      </c>
      <c r="B913" s="1" t="s">
        <v>467</v>
      </c>
      <c r="C913" s="1" t="s">
        <v>430</v>
      </c>
      <c r="D913" s="1">
        <v>1.7500000000000002E-2</v>
      </c>
      <c r="E913" s="9">
        <v>45071</v>
      </c>
      <c r="F913" s="32">
        <v>935</v>
      </c>
      <c r="G913" s="32">
        <v>2590</v>
      </c>
      <c r="H913" s="32">
        <v>935</v>
      </c>
      <c r="I913" s="13">
        <v>-1.8E-3</v>
      </c>
    </row>
    <row r="914" spans="1:9" x14ac:dyDescent="0.3">
      <c r="A914" s="14">
        <v>43440</v>
      </c>
      <c r="B914" s="1" t="s">
        <v>474</v>
      </c>
      <c r="C914" s="1" t="s">
        <v>430</v>
      </c>
      <c r="D914" s="1">
        <v>5.0000000000000001E-3</v>
      </c>
      <c r="E914" s="9">
        <v>45802</v>
      </c>
      <c r="F914" s="32">
        <v>910</v>
      </c>
      <c r="G914" s="32">
        <v>2540</v>
      </c>
      <c r="H914" s="32">
        <v>910</v>
      </c>
      <c r="I914" s="13">
        <v>1.5E-3</v>
      </c>
    </row>
    <row r="915" spans="1:9" x14ac:dyDescent="0.3">
      <c r="A915" s="14">
        <v>43440</v>
      </c>
      <c r="B915" s="1" t="s">
        <v>456</v>
      </c>
      <c r="C915" s="1" t="s">
        <v>430</v>
      </c>
      <c r="D915" s="1">
        <v>3.5000000000000003E-2</v>
      </c>
      <c r="E915" s="9">
        <v>46137</v>
      </c>
      <c r="F915" s="32">
        <v>1053</v>
      </c>
      <c r="G915" s="32">
        <v>2723</v>
      </c>
      <c r="H915" s="32">
        <v>1053</v>
      </c>
      <c r="I915" s="13">
        <v>2.3E-3</v>
      </c>
    </row>
    <row r="916" spans="1:9" x14ac:dyDescent="0.3">
      <c r="A916" s="14">
        <v>43440</v>
      </c>
      <c r="B916" s="1" t="s">
        <v>486</v>
      </c>
      <c r="C916" s="1" t="s">
        <v>430</v>
      </c>
      <c r="D916" s="1">
        <v>2.5000000000000001E-3</v>
      </c>
      <c r="E916" s="9">
        <v>46351</v>
      </c>
      <c r="F916" s="32">
        <v>1100</v>
      </c>
      <c r="G916" s="32">
        <v>2355</v>
      </c>
      <c r="H916" s="32">
        <v>1100</v>
      </c>
      <c r="I916" s="13">
        <v>3.8E-3</v>
      </c>
    </row>
    <row r="917" spans="1:9" x14ac:dyDescent="0.3">
      <c r="A917" s="14">
        <v>43444</v>
      </c>
      <c r="C917" s="1" t="s">
        <v>496</v>
      </c>
      <c r="E917" s="9">
        <v>43530</v>
      </c>
      <c r="F917" s="32">
        <v>3150</v>
      </c>
      <c r="G917" s="32">
        <v>9325</v>
      </c>
      <c r="H917" s="32">
        <v>2597</v>
      </c>
      <c r="I917" s="33">
        <v>-7.0099999999999997E-3</v>
      </c>
    </row>
    <row r="918" spans="1:9" x14ac:dyDescent="0.3">
      <c r="A918" s="14">
        <v>43444</v>
      </c>
      <c r="C918" s="1" t="s">
        <v>496</v>
      </c>
      <c r="E918" s="9">
        <v>43593</v>
      </c>
      <c r="F918" s="32">
        <v>1207</v>
      </c>
      <c r="G918" s="32">
        <v>4335</v>
      </c>
      <c r="H918" s="32">
        <v>998</v>
      </c>
      <c r="I918" s="33">
        <v>-6.5100000000000002E-3</v>
      </c>
    </row>
    <row r="919" spans="1:9" x14ac:dyDescent="0.3">
      <c r="A919" s="9">
        <v>43465</v>
      </c>
      <c r="B919" s="1" t="s">
        <v>451</v>
      </c>
      <c r="C919" s="1" t="s">
        <v>426</v>
      </c>
      <c r="D919" s="31">
        <v>3.7499999999999999E-2</v>
      </c>
      <c r="E919" s="9">
        <v>43763</v>
      </c>
      <c r="F919" s="32">
        <v>-380</v>
      </c>
      <c r="G919" s="32"/>
      <c r="H919" s="32"/>
      <c r="I919" s="33"/>
    </row>
    <row r="920" spans="1:9" x14ac:dyDescent="0.3">
      <c r="A920" s="9">
        <v>43465</v>
      </c>
      <c r="B920" s="1" t="s">
        <v>439</v>
      </c>
      <c r="C920" s="1" t="s">
        <v>426</v>
      </c>
      <c r="D920" s="31">
        <v>4.2500000000000003E-2</v>
      </c>
      <c r="E920" s="9">
        <v>43580</v>
      </c>
      <c r="F920" s="1">
        <v>-1375</v>
      </c>
      <c r="H920" s="9"/>
    </row>
    <row r="921" spans="1:9" x14ac:dyDescent="0.3">
      <c r="A921" s="9">
        <v>43465</v>
      </c>
      <c r="B921" s="1" t="s">
        <v>453</v>
      </c>
      <c r="C921" s="1" t="s">
        <v>426</v>
      </c>
      <c r="D921" s="1">
        <v>3.5000000000000003E-2</v>
      </c>
      <c r="E921" s="9">
        <v>43946</v>
      </c>
      <c r="F921" s="31">
        <v>-1700</v>
      </c>
      <c r="H921" s="9"/>
    </row>
    <row r="922" spans="1:9" x14ac:dyDescent="0.3">
      <c r="A922" s="9">
        <v>43465</v>
      </c>
      <c r="B922" s="1" t="s">
        <v>469</v>
      </c>
      <c r="C922" s="1" t="s">
        <v>426</v>
      </c>
      <c r="D922" s="1">
        <v>0.01</v>
      </c>
      <c r="E922" s="9">
        <v>43610</v>
      </c>
      <c r="F922" s="31">
        <v>-3245</v>
      </c>
      <c r="H922" s="9"/>
    </row>
    <row r="923" spans="1:9" x14ac:dyDescent="0.3">
      <c r="A923" s="9">
        <v>43465</v>
      </c>
      <c r="B923" s="1" t="s">
        <v>457</v>
      </c>
      <c r="C923" s="1" t="s">
        <v>426</v>
      </c>
      <c r="D923" s="1">
        <v>2.5000000000000001E-2</v>
      </c>
      <c r="E923" s="9">
        <v>44129</v>
      </c>
      <c r="F923" s="31">
        <v>-1200</v>
      </c>
      <c r="H923" s="9"/>
    </row>
    <row r="924" spans="1:9" x14ac:dyDescent="0.3">
      <c r="A924" s="9">
        <v>43465</v>
      </c>
      <c r="B924" s="1" t="s">
        <v>473</v>
      </c>
      <c r="C924" s="1" t="s">
        <v>426</v>
      </c>
      <c r="D924" s="1">
        <v>5.0000000000000001E-3</v>
      </c>
      <c r="E924" s="9">
        <v>43794</v>
      </c>
      <c r="F924" s="31">
        <v>-6560</v>
      </c>
      <c r="H924" s="9"/>
    </row>
    <row r="925" spans="1:9" x14ac:dyDescent="0.3">
      <c r="A925" s="9">
        <v>43465</v>
      </c>
      <c r="B925" s="1" t="s">
        <v>475</v>
      </c>
      <c r="C925" s="1" t="s">
        <v>426</v>
      </c>
      <c r="D925" s="1">
        <v>0</v>
      </c>
      <c r="E925" s="9">
        <v>43976</v>
      </c>
      <c r="F925" s="31">
        <v>-2000</v>
      </c>
      <c r="H925" s="9"/>
    </row>
    <row r="926" spans="1:9" x14ac:dyDescent="0.3">
      <c r="A926" s="9">
        <v>43465</v>
      </c>
      <c r="B926" s="1" t="s">
        <v>480</v>
      </c>
      <c r="C926" s="1" t="s">
        <v>426</v>
      </c>
      <c r="D926" s="1">
        <v>0</v>
      </c>
      <c r="E926" s="9">
        <v>43521</v>
      </c>
      <c r="F926" s="31">
        <v>-8200</v>
      </c>
      <c r="H926" s="9"/>
    </row>
    <row r="927" spans="1:9" x14ac:dyDescent="0.3">
      <c r="A927" s="9">
        <v>43465</v>
      </c>
      <c r="B927" s="1" t="s">
        <v>489</v>
      </c>
      <c r="C927" s="1" t="s">
        <v>426</v>
      </c>
      <c r="D927" s="1">
        <v>0</v>
      </c>
      <c r="E927" s="9">
        <v>43886</v>
      </c>
      <c r="F927" s="31">
        <v>-5674</v>
      </c>
      <c r="H927" s="9"/>
    </row>
    <row r="928" spans="1:9" x14ac:dyDescent="0.3">
      <c r="A928" s="14">
        <v>43467</v>
      </c>
      <c r="C928" s="1" t="s">
        <v>496</v>
      </c>
      <c r="E928" s="9">
        <v>43558</v>
      </c>
      <c r="F928" s="32">
        <v>3299</v>
      </c>
      <c r="G928" s="32">
        <v>7416</v>
      </c>
      <c r="H928" s="32">
        <v>2916</v>
      </c>
      <c r="I928" s="33">
        <v>-5.7000000000000002E-3</v>
      </c>
    </row>
    <row r="929" spans="1:9" x14ac:dyDescent="0.3">
      <c r="A929" s="14">
        <v>43467</v>
      </c>
      <c r="C929" s="1" t="s">
        <v>496</v>
      </c>
      <c r="E929" s="9">
        <v>43621</v>
      </c>
      <c r="F929" s="32">
        <v>1103</v>
      </c>
      <c r="G929" s="32">
        <v>3335</v>
      </c>
      <c r="H929" s="32">
        <v>1099</v>
      </c>
      <c r="I929" s="33">
        <v>-5.6899999999999997E-3</v>
      </c>
    </row>
    <row r="930" spans="1:9" x14ac:dyDescent="0.3">
      <c r="A930" s="14">
        <v>43467</v>
      </c>
      <c r="C930" s="1" t="s">
        <v>496</v>
      </c>
      <c r="E930" s="9">
        <v>43832</v>
      </c>
      <c r="F930" s="32">
        <v>1106</v>
      </c>
      <c r="G930" s="32">
        <v>3530</v>
      </c>
      <c r="H930" s="32">
        <v>960</v>
      </c>
      <c r="I930" s="33">
        <v>-5.6600000000000001E-3</v>
      </c>
    </row>
    <row r="931" spans="1:9" x14ac:dyDescent="0.3">
      <c r="A931" s="14">
        <v>43472</v>
      </c>
      <c r="C931" s="1" t="s">
        <v>496</v>
      </c>
      <c r="E931" s="9">
        <v>43558</v>
      </c>
      <c r="F931" s="32">
        <v>3028</v>
      </c>
      <c r="G931" s="32">
        <v>8262</v>
      </c>
      <c r="H931" s="32">
        <v>2995</v>
      </c>
      <c r="I931" s="33">
        <v>-5.7400000000000003E-3</v>
      </c>
    </row>
    <row r="932" spans="1:9" x14ac:dyDescent="0.3">
      <c r="A932" s="14">
        <v>43472</v>
      </c>
      <c r="C932" s="1" t="s">
        <v>496</v>
      </c>
      <c r="E932" s="9">
        <v>43593</v>
      </c>
      <c r="F932" s="32">
        <v>398</v>
      </c>
      <c r="G932" s="32">
        <v>2315</v>
      </c>
      <c r="H932" s="32">
        <v>398</v>
      </c>
      <c r="I932" s="33">
        <v>-5.8799999999999998E-3</v>
      </c>
    </row>
    <row r="933" spans="1:9" x14ac:dyDescent="0.3">
      <c r="A933" s="14">
        <v>43472</v>
      </c>
      <c r="C933" s="1" t="s">
        <v>496</v>
      </c>
      <c r="E933" s="9">
        <v>43621</v>
      </c>
      <c r="F933" s="32">
        <v>905</v>
      </c>
      <c r="G933" s="32">
        <v>3900</v>
      </c>
      <c r="H933" s="32">
        <v>850</v>
      </c>
      <c r="I933" s="33">
        <v>-5.7600000000000004E-3</v>
      </c>
    </row>
    <row r="934" spans="1:9" x14ac:dyDescent="0.3">
      <c r="A934" s="14">
        <v>43472</v>
      </c>
      <c r="C934" s="1" t="s">
        <v>496</v>
      </c>
      <c r="E934" s="9">
        <v>43832</v>
      </c>
      <c r="F934" s="32">
        <v>1098</v>
      </c>
      <c r="G934" s="32">
        <v>3285</v>
      </c>
      <c r="H934" s="32">
        <v>1098</v>
      </c>
      <c r="I934" s="33">
        <v>-5.6499999999999996E-3</v>
      </c>
    </row>
    <row r="935" spans="1:9" x14ac:dyDescent="0.3">
      <c r="A935" s="14">
        <v>43475</v>
      </c>
      <c r="B935" s="1" t="s">
        <v>500</v>
      </c>
      <c r="C935" s="1" t="s">
        <v>430</v>
      </c>
      <c r="D935" s="1">
        <v>7.4999999999999997E-3</v>
      </c>
      <c r="E935" s="9">
        <v>47082</v>
      </c>
      <c r="F935" s="32">
        <v>6298</v>
      </c>
      <c r="G935" s="32">
        <v>8302</v>
      </c>
      <c r="H935" s="32">
        <v>4855</v>
      </c>
      <c r="I935" s="13">
        <v>6.7999999999999996E-3</v>
      </c>
    </row>
    <row r="936" spans="1:9" x14ac:dyDescent="0.3">
      <c r="A936" s="14">
        <v>43475</v>
      </c>
      <c r="B936" s="1" t="s">
        <v>498</v>
      </c>
      <c r="C936" s="1" t="s">
        <v>430</v>
      </c>
      <c r="D936" s="1">
        <v>1.2500000000000001E-2</v>
      </c>
      <c r="E936" s="9">
        <v>49089</v>
      </c>
      <c r="F936" s="32">
        <v>2410</v>
      </c>
      <c r="G936" s="32">
        <v>3230</v>
      </c>
      <c r="H936" s="32">
        <v>1880</v>
      </c>
      <c r="I936" s="13">
        <v>1.11E-2</v>
      </c>
    </row>
    <row r="937" spans="1:9" x14ac:dyDescent="0.3">
      <c r="A937" s="14">
        <v>43475</v>
      </c>
      <c r="B937" s="1" t="s">
        <v>493</v>
      </c>
      <c r="C937" s="1" t="s">
        <v>430</v>
      </c>
      <c r="D937" s="1">
        <v>0.02</v>
      </c>
      <c r="E937" s="9">
        <v>54203</v>
      </c>
      <c r="F937" s="32">
        <v>1594</v>
      </c>
      <c r="G937" s="32">
        <v>2586</v>
      </c>
      <c r="H937" s="32">
        <v>1501</v>
      </c>
      <c r="I937" s="13">
        <v>1.6E-2</v>
      </c>
    </row>
    <row r="938" spans="1:9" x14ac:dyDescent="0.3">
      <c r="A938" s="14">
        <v>43479</v>
      </c>
      <c r="C938" s="1" t="s">
        <v>496</v>
      </c>
      <c r="E938" s="9">
        <v>43572</v>
      </c>
      <c r="F938" s="32">
        <v>2993</v>
      </c>
      <c r="G938" s="32">
        <v>8068</v>
      </c>
      <c r="H938" s="32">
        <v>2993</v>
      </c>
      <c r="I938" s="33">
        <v>-5.7400000000000003E-3</v>
      </c>
    </row>
    <row r="939" spans="1:9" x14ac:dyDescent="0.3">
      <c r="A939" s="14">
        <v>43479</v>
      </c>
      <c r="C939" s="1" t="s">
        <v>496</v>
      </c>
      <c r="E939" s="9">
        <v>43621</v>
      </c>
      <c r="F939" s="32">
        <v>1092</v>
      </c>
      <c r="G939" s="32">
        <v>3835</v>
      </c>
      <c r="H939" s="32">
        <v>1092</v>
      </c>
      <c r="I939" s="33">
        <v>-5.7400000000000003E-3</v>
      </c>
    </row>
    <row r="940" spans="1:9" x14ac:dyDescent="0.3">
      <c r="A940" s="14">
        <v>43479</v>
      </c>
      <c r="C940" s="1" t="s">
        <v>496</v>
      </c>
      <c r="E940" s="9">
        <v>43832</v>
      </c>
      <c r="F940" s="32">
        <v>1017</v>
      </c>
      <c r="G940" s="32">
        <v>3154</v>
      </c>
      <c r="H940" s="32">
        <v>996</v>
      </c>
      <c r="I940" s="33">
        <v>-5.5700000000000003E-3</v>
      </c>
    </row>
    <row r="941" spans="1:9" x14ac:dyDescent="0.3">
      <c r="A941" s="14">
        <v>43486</v>
      </c>
      <c r="C941" s="1" t="s">
        <v>496</v>
      </c>
      <c r="E941" s="9">
        <v>43572</v>
      </c>
      <c r="F941" s="32">
        <v>3094</v>
      </c>
      <c r="G941" s="32">
        <v>7620</v>
      </c>
      <c r="H941" s="32">
        <v>3094</v>
      </c>
      <c r="I941" s="33">
        <v>-5.6600000000000001E-3</v>
      </c>
    </row>
    <row r="942" spans="1:9" x14ac:dyDescent="0.3">
      <c r="A942" s="14">
        <v>43486</v>
      </c>
      <c r="C942" s="1" t="s">
        <v>496</v>
      </c>
      <c r="E942" s="9">
        <v>43649</v>
      </c>
      <c r="F942" s="32">
        <v>1097</v>
      </c>
      <c r="G942" s="32">
        <v>3925</v>
      </c>
      <c r="H942" s="32">
        <v>1097</v>
      </c>
      <c r="I942" s="33">
        <v>-5.6600000000000001E-3</v>
      </c>
    </row>
    <row r="943" spans="1:9" x14ac:dyDescent="0.3">
      <c r="A943" s="14">
        <v>43486</v>
      </c>
      <c r="C943" s="1" t="s">
        <v>496</v>
      </c>
      <c r="E943" s="9">
        <v>43832</v>
      </c>
      <c r="F943" s="32">
        <v>800</v>
      </c>
      <c r="G943" s="32">
        <v>3250</v>
      </c>
      <c r="H943" s="32">
        <v>800</v>
      </c>
      <c r="I943" s="33">
        <v>-5.5100000000000001E-3</v>
      </c>
    </row>
    <row r="944" spans="1:9" x14ac:dyDescent="0.3">
      <c r="A944" s="14">
        <v>43489</v>
      </c>
      <c r="B944" s="1" t="s">
        <v>502</v>
      </c>
      <c r="C944" s="1" t="s">
        <v>430</v>
      </c>
      <c r="D944" s="1">
        <v>0</v>
      </c>
      <c r="E944" s="9">
        <v>44617</v>
      </c>
      <c r="F944" s="32">
        <v>4091</v>
      </c>
      <c r="G944" s="32">
        <v>7814</v>
      </c>
      <c r="H944" s="32">
        <v>3854</v>
      </c>
      <c r="I944" s="13">
        <v>-3.5000000000000001E-3</v>
      </c>
    </row>
    <row r="945" spans="1:9" x14ac:dyDescent="0.3">
      <c r="A945" s="14">
        <v>43489</v>
      </c>
      <c r="B945" s="1" t="s">
        <v>488</v>
      </c>
      <c r="C945" s="1" t="s">
        <v>430</v>
      </c>
      <c r="D945" s="1">
        <v>0</v>
      </c>
      <c r="E945" s="9">
        <v>44706</v>
      </c>
      <c r="F945" s="32">
        <v>1455</v>
      </c>
      <c r="G945" s="32">
        <v>3445</v>
      </c>
      <c r="H945" s="32">
        <v>1455</v>
      </c>
      <c r="I945" s="13">
        <v>-3.5000000000000001E-3</v>
      </c>
    </row>
    <row r="946" spans="1:9" x14ac:dyDescent="0.3">
      <c r="A946" s="14">
        <v>43489</v>
      </c>
      <c r="B946" s="1" t="s">
        <v>501</v>
      </c>
      <c r="C946" s="1" t="s">
        <v>430</v>
      </c>
      <c r="D946" s="1">
        <v>0</v>
      </c>
      <c r="E946" s="9">
        <v>45437</v>
      </c>
      <c r="F946" s="32">
        <v>2700</v>
      </c>
      <c r="G946" s="32">
        <v>5687</v>
      </c>
      <c r="H946" s="32">
        <v>2700</v>
      </c>
      <c r="I946" s="13">
        <v>-5.9999999999999995E-4</v>
      </c>
    </row>
    <row r="947" spans="1:9" x14ac:dyDescent="0.3">
      <c r="A947" s="14">
        <v>43489</v>
      </c>
      <c r="B947" s="1" t="s">
        <v>474</v>
      </c>
      <c r="C947" s="1" t="s">
        <v>430</v>
      </c>
      <c r="D947" s="1">
        <v>5.0000000000000001E-3</v>
      </c>
      <c r="E947" s="9">
        <v>45802</v>
      </c>
      <c r="F947" s="32">
        <v>1231</v>
      </c>
      <c r="G947" s="32">
        <v>3879</v>
      </c>
      <c r="H947" s="32">
        <v>948</v>
      </c>
      <c r="I947" s="13">
        <v>1E-3</v>
      </c>
    </row>
    <row r="948" spans="1:9" x14ac:dyDescent="0.3">
      <c r="A948" s="14">
        <v>43489</v>
      </c>
      <c r="B948" s="1" t="s">
        <v>465</v>
      </c>
      <c r="C948" s="1" t="s">
        <v>438</v>
      </c>
      <c r="D948" s="1">
        <v>2.5000000000000001E-3</v>
      </c>
      <c r="E948" s="9">
        <v>45498</v>
      </c>
      <c r="F948" s="32">
        <v>547</v>
      </c>
      <c r="G948" s="32">
        <v>1440</v>
      </c>
      <c r="H948" s="32">
        <v>535</v>
      </c>
      <c r="I948" s="13">
        <v>-1.0699999999999999E-2</v>
      </c>
    </row>
    <row r="949" spans="1:9" x14ac:dyDescent="0.3">
      <c r="A949" s="14">
        <v>43489</v>
      </c>
      <c r="B949" s="1" t="s">
        <v>491</v>
      </c>
      <c r="C949" s="1" t="s">
        <v>435</v>
      </c>
      <c r="D949" s="1">
        <v>1E-3</v>
      </c>
      <c r="E949" s="9">
        <v>46813</v>
      </c>
      <c r="F949" s="32">
        <v>999</v>
      </c>
      <c r="G949" s="32">
        <v>1495</v>
      </c>
      <c r="H949" s="32">
        <v>803</v>
      </c>
      <c r="I949" s="13">
        <v>-4.7999999999999996E-3</v>
      </c>
    </row>
    <row r="950" spans="1:9" x14ac:dyDescent="0.3">
      <c r="A950" s="14">
        <v>43489</v>
      </c>
      <c r="B950" s="1" t="s">
        <v>487</v>
      </c>
      <c r="C950" s="1" t="s">
        <v>438</v>
      </c>
      <c r="D950" s="1">
        <v>1E-3</v>
      </c>
      <c r="E950" s="9">
        <v>53898</v>
      </c>
      <c r="F950" s="32">
        <v>207</v>
      </c>
      <c r="G950" s="32">
        <v>486</v>
      </c>
      <c r="H950" s="32">
        <v>161</v>
      </c>
      <c r="I950" s="13">
        <v>-4.0000000000000002E-4</v>
      </c>
    </row>
    <row r="951" spans="1:9" x14ac:dyDescent="0.3">
      <c r="A951" s="14">
        <v>43493</v>
      </c>
      <c r="C951" s="1" t="s">
        <v>496</v>
      </c>
      <c r="E951" s="9">
        <v>43587</v>
      </c>
      <c r="F951" s="32">
        <v>3164</v>
      </c>
      <c r="G951" s="32">
        <v>7003</v>
      </c>
      <c r="H951" s="32">
        <v>3094</v>
      </c>
      <c r="I951" s="33">
        <v>-5.4200000000000003E-3</v>
      </c>
    </row>
    <row r="952" spans="1:9" x14ac:dyDescent="0.3">
      <c r="A952" s="14">
        <v>43493</v>
      </c>
      <c r="C952" s="1" t="s">
        <v>496</v>
      </c>
      <c r="E952" s="9">
        <v>43649</v>
      </c>
      <c r="F952" s="32">
        <v>998</v>
      </c>
      <c r="G952" s="32">
        <v>3352</v>
      </c>
      <c r="H952" s="32">
        <v>998</v>
      </c>
      <c r="I952" s="33">
        <v>-5.45E-3</v>
      </c>
    </row>
    <row r="953" spans="1:9" x14ac:dyDescent="0.3">
      <c r="A953" s="14">
        <v>43493</v>
      </c>
      <c r="C953" s="1" t="s">
        <v>496</v>
      </c>
      <c r="E953" s="9">
        <v>43832</v>
      </c>
      <c r="F953" s="32">
        <v>970</v>
      </c>
      <c r="G953" s="32">
        <v>3813</v>
      </c>
      <c r="H953" s="32">
        <v>898</v>
      </c>
      <c r="I953" s="33">
        <v>-5.3200000000000001E-3</v>
      </c>
    </row>
    <row r="954" spans="1:9" x14ac:dyDescent="0.3">
      <c r="A954" s="14">
        <v>43500</v>
      </c>
      <c r="C954" s="1" t="s">
        <v>496</v>
      </c>
      <c r="E954" s="9">
        <v>43587</v>
      </c>
      <c r="F954" s="32">
        <v>2794</v>
      </c>
      <c r="G954" s="32">
        <v>5496</v>
      </c>
      <c r="H954" s="32">
        <v>2794</v>
      </c>
      <c r="I954" s="33">
        <v>-5.2500000000000003E-3</v>
      </c>
    </row>
    <row r="955" spans="1:9" x14ac:dyDescent="0.3">
      <c r="A955" s="14">
        <v>43500</v>
      </c>
      <c r="C955" s="1" t="s">
        <v>496</v>
      </c>
      <c r="E955" s="9">
        <v>43649</v>
      </c>
      <c r="F955" s="32">
        <v>893</v>
      </c>
      <c r="G955" s="32">
        <v>3696</v>
      </c>
      <c r="H955" s="32">
        <v>893</v>
      </c>
      <c r="I955" s="33">
        <v>-5.2199999999999998E-3</v>
      </c>
    </row>
    <row r="956" spans="1:9" x14ac:dyDescent="0.3">
      <c r="A956" s="14">
        <v>43500</v>
      </c>
      <c r="C956" s="1" t="s">
        <v>496</v>
      </c>
      <c r="E956" s="9">
        <v>43859</v>
      </c>
      <c r="F956" s="32">
        <v>1099</v>
      </c>
      <c r="G956" s="32">
        <v>3469</v>
      </c>
      <c r="H956" s="32">
        <v>1099</v>
      </c>
      <c r="I956" s="33">
        <v>-5.1799999999999997E-3</v>
      </c>
    </row>
    <row r="957" spans="1:9" x14ac:dyDescent="0.3">
      <c r="A957" s="14">
        <v>43503</v>
      </c>
      <c r="B957" s="1" t="s">
        <v>500</v>
      </c>
      <c r="C957" s="1" t="s">
        <v>430</v>
      </c>
      <c r="D957" s="1">
        <v>7.4999999999999997E-3</v>
      </c>
      <c r="E957" s="9">
        <v>47082</v>
      </c>
      <c r="F957" s="32">
        <v>5760</v>
      </c>
      <c r="G957" s="32">
        <v>9585</v>
      </c>
      <c r="H957" s="32">
        <v>4450</v>
      </c>
      <c r="I957" s="13">
        <v>5.7000000000000002E-3</v>
      </c>
    </row>
    <row r="958" spans="1:9" x14ac:dyDescent="0.3">
      <c r="A958" s="14">
        <v>43503</v>
      </c>
      <c r="B958" s="1" t="s">
        <v>470</v>
      </c>
      <c r="C958" s="1" t="s">
        <v>430</v>
      </c>
      <c r="D958" s="1">
        <v>2.5000000000000001E-2</v>
      </c>
      <c r="E958" s="9">
        <v>47628</v>
      </c>
      <c r="F958" s="32">
        <v>3757</v>
      </c>
      <c r="G958" s="32">
        <v>5550</v>
      </c>
      <c r="H958" s="32">
        <v>2884</v>
      </c>
      <c r="I958" s="13">
        <v>7.0000000000000001E-3</v>
      </c>
    </row>
    <row r="959" spans="1:9" x14ac:dyDescent="0.3">
      <c r="A959" s="14">
        <v>43503</v>
      </c>
      <c r="B959" s="1" t="s">
        <v>490</v>
      </c>
      <c r="C959" s="1" t="s">
        <v>430</v>
      </c>
      <c r="D959" s="1">
        <v>1.7500000000000002E-2</v>
      </c>
      <c r="E959" s="9">
        <v>50946</v>
      </c>
      <c r="F959" s="32">
        <v>1737</v>
      </c>
      <c r="G959" s="32">
        <v>3474</v>
      </c>
      <c r="H959" s="32">
        <v>1664</v>
      </c>
      <c r="I959" s="13">
        <v>1.2500000000000001E-2</v>
      </c>
    </row>
    <row r="960" spans="1:9" x14ac:dyDescent="0.3">
      <c r="A960" s="14">
        <v>43507</v>
      </c>
      <c r="C960" s="1" t="s">
        <v>496</v>
      </c>
      <c r="E960" s="9">
        <v>43600</v>
      </c>
      <c r="F960" s="32">
        <v>2603</v>
      </c>
      <c r="G960" s="32">
        <v>6410</v>
      </c>
      <c r="H960" s="32">
        <v>2597</v>
      </c>
      <c r="I960" s="33">
        <v>-5.0299999999999997E-3</v>
      </c>
    </row>
    <row r="961" spans="1:9" x14ac:dyDescent="0.3">
      <c r="A961" s="14">
        <v>43507</v>
      </c>
      <c r="C961" s="1" t="s">
        <v>496</v>
      </c>
      <c r="E961" s="9">
        <v>43649</v>
      </c>
      <c r="F961" s="32">
        <v>743</v>
      </c>
      <c r="G961" s="32">
        <v>3455</v>
      </c>
      <c r="H961" s="32">
        <v>696</v>
      </c>
      <c r="I961" s="33">
        <v>-4.9399999999999999E-3</v>
      </c>
    </row>
    <row r="962" spans="1:9" x14ac:dyDescent="0.3">
      <c r="A962" s="14">
        <v>43507</v>
      </c>
      <c r="C962" s="1" t="s">
        <v>496</v>
      </c>
      <c r="E962" s="9">
        <v>43775</v>
      </c>
      <c r="F962" s="32">
        <v>405</v>
      </c>
      <c r="G962" s="32">
        <v>2290</v>
      </c>
      <c r="H962" s="32">
        <v>399</v>
      </c>
      <c r="I962" s="33">
        <v>-5.0299999999999997E-3</v>
      </c>
    </row>
    <row r="963" spans="1:9" x14ac:dyDescent="0.3">
      <c r="A963" s="14">
        <v>43507</v>
      </c>
      <c r="C963" s="1" t="s">
        <v>496</v>
      </c>
      <c r="E963" s="9">
        <v>43859</v>
      </c>
      <c r="F963" s="32">
        <v>592</v>
      </c>
      <c r="G963" s="32">
        <v>3213</v>
      </c>
      <c r="H963" s="32">
        <v>592</v>
      </c>
      <c r="I963" s="33">
        <v>-4.9899999999999996E-3</v>
      </c>
    </row>
    <row r="964" spans="1:9" x14ac:dyDescent="0.3">
      <c r="A964" s="14">
        <v>43514</v>
      </c>
      <c r="C964" s="1" t="s">
        <v>496</v>
      </c>
      <c r="E964" s="9">
        <v>43600</v>
      </c>
      <c r="F964" s="32">
        <v>3111</v>
      </c>
      <c r="G964" s="32">
        <v>7035</v>
      </c>
      <c r="H964" s="32">
        <v>2595</v>
      </c>
      <c r="I964" s="33">
        <v>-5.0499999999999998E-3</v>
      </c>
    </row>
    <row r="965" spans="1:9" x14ac:dyDescent="0.3">
      <c r="A965" s="14">
        <v>43514</v>
      </c>
      <c r="C965" s="1" t="s">
        <v>496</v>
      </c>
      <c r="E965" s="9">
        <v>43677</v>
      </c>
      <c r="F965" s="32">
        <v>1262</v>
      </c>
      <c r="G965" s="32">
        <v>3540</v>
      </c>
      <c r="H965" s="32">
        <v>1070</v>
      </c>
      <c r="I965" s="33">
        <v>-5.0099999999999997E-3</v>
      </c>
    </row>
    <row r="966" spans="1:9" x14ac:dyDescent="0.3">
      <c r="A966" s="14">
        <v>43514</v>
      </c>
      <c r="C966" s="1" t="s">
        <v>496</v>
      </c>
      <c r="E966" s="9">
        <v>43859</v>
      </c>
      <c r="F966" s="32">
        <v>1198</v>
      </c>
      <c r="G966" s="32">
        <v>3720</v>
      </c>
      <c r="H966" s="32">
        <v>995</v>
      </c>
      <c r="I966" s="33">
        <v>-5.0099999999999997E-3</v>
      </c>
    </row>
    <row r="967" spans="1:9" x14ac:dyDescent="0.3">
      <c r="A967" s="14">
        <v>43515</v>
      </c>
      <c r="B967" s="1" t="s">
        <v>503</v>
      </c>
      <c r="C967" s="1" t="s">
        <v>430</v>
      </c>
      <c r="D967" s="1">
        <v>1.4999999999999999E-2</v>
      </c>
      <c r="E967" s="9">
        <v>54933</v>
      </c>
      <c r="F967" s="32">
        <v>7000</v>
      </c>
      <c r="G967" s="32"/>
      <c r="H967" s="32"/>
      <c r="I967" s="33">
        <v>1.61E-2</v>
      </c>
    </row>
    <row r="968" spans="1:9" x14ac:dyDescent="0.3">
      <c r="A968" s="14">
        <v>43517</v>
      </c>
      <c r="B968" s="1" t="s">
        <v>502</v>
      </c>
      <c r="C968" s="1" t="s">
        <v>430</v>
      </c>
      <c r="D968" s="1">
        <v>0</v>
      </c>
      <c r="E968" s="9">
        <v>44617</v>
      </c>
      <c r="F968" s="32">
        <v>4551</v>
      </c>
      <c r="G968" s="32">
        <v>9350</v>
      </c>
      <c r="H968" s="32">
        <v>3499</v>
      </c>
      <c r="I968" s="13">
        <v>-3.3999999999999998E-3</v>
      </c>
    </row>
    <row r="969" spans="1:9" x14ac:dyDescent="0.3">
      <c r="A969" s="14">
        <v>43517</v>
      </c>
      <c r="B969" s="1" t="s">
        <v>463</v>
      </c>
      <c r="C969" s="1" t="s">
        <v>430</v>
      </c>
      <c r="D969" s="1">
        <v>2.2499999999999999E-2</v>
      </c>
      <c r="E969" s="9">
        <v>44859</v>
      </c>
      <c r="F969" s="32">
        <v>2053</v>
      </c>
      <c r="G969" s="32">
        <v>4785</v>
      </c>
      <c r="H969" s="32">
        <v>1620</v>
      </c>
      <c r="I969" s="13">
        <v>-2.8999999999999998E-3</v>
      </c>
    </row>
    <row r="970" spans="1:9" x14ac:dyDescent="0.3">
      <c r="A970" s="14">
        <v>43517</v>
      </c>
      <c r="B970" s="1" t="s">
        <v>501</v>
      </c>
      <c r="C970" s="1" t="s">
        <v>430</v>
      </c>
      <c r="D970" s="1">
        <v>0</v>
      </c>
      <c r="E970" s="9">
        <v>45376</v>
      </c>
      <c r="F970" s="32">
        <v>3389</v>
      </c>
      <c r="G970" s="32">
        <v>7658</v>
      </c>
      <c r="H970" s="32">
        <v>3067</v>
      </c>
      <c r="I970" s="13">
        <v>-8.9999999999999998E-4</v>
      </c>
    </row>
    <row r="971" spans="1:9" x14ac:dyDescent="0.3">
      <c r="A971" s="14">
        <v>43517</v>
      </c>
      <c r="B971" s="1" t="s">
        <v>429</v>
      </c>
      <c r="C971" s="1" t="s">
        <v>430</v>
      </c>
      <c r="D971" s="1">
        <v>0.06</v>
      </c>
      <c r="E971" s="9">
        <v>45955</v>
      </c>
      <c r="F971" s="32">
        <v>1060</v>
      </c>
      <c r="G971" s="32">
        <v>3175</v>
      </c>
      <c r="H971" s="32">
        <v>810</v>
      </c>
      <c r="I971" s="13">
        <v>5.9999999999999995E-4</v>
      </c>
    </row>
    <row r="972" spans="1:9" x14ac:dyDescent="0.3">
      <c r="A972" s="14">
        <v>43517</v>
      </c>
      <c r="B972" s="1" t="s">
        <v>449</v>
      </c>
      <c r="C972" s="1" t="s">
        <v>435</v>
      </c>
      <c r="D972" s="1">
        <v>2.1000000000000001E-2</v>
      </c>
      <c r="E972" s="9">
        <v>45132</v>
      </c>
      <c r="F972" s="32">
        <v>860</v>
      </c>
      <c r="G972" s="32">
        <v>1595</v>
      </c>
      <c r="H972" s="32">
        <v>860</v>
      </c>
      <c r="I972" s="13">
        <v>-9.7999999999999997E-3</v>
      </c>
    </row>
    <row r="973" spans="1:9" x14ac:dyDescent="0.3">
      <c r="A973" s="14">
        <v>43517</v>
      </c>
      <c r="B973" s="1" t="s">
        <v>458</v>
      </c>
      <c r="C973" s="1" t="s">
        <v>438</v>
      </c>
      <c r="D973" s="1">
        <v>1.8499999999999999E-2</v>
      </c>
      <c r="E973" s="9">
        <v>46593</v>
      </c>
      <c r="F973" s="32">
        <v>339</v>
      </c>
      <c r="G973" s="32">
        <v>1058</v>
      </c>
      <c r="H973" s="32">
        <v>308</v>
      </c>
      <c r="I973" s="13">
        <v>-7.6E-3</v>
      </c>
    </row>
    <row r="974" spans="1:9" x14ac:dyDescent="0.3">
      <c r="A974" s="14">
        <v>43517</v>
      </c>
      <c r="B974" s="1" t="s">
        <v>499</v>
      </c>
      <c r="C974" s="1" t="s">
        <v>438</v>
      </c>
      <c r="D974" s="1">
        <v>1E-3</v>
      </c>
      <c r="E974" s="9">
        <v>49881</v>
      </c>
      <c r="F974" s="32">
        <v>332</v>
      </c>
      <c r="G974" s="32">
        <v>867</v>
      </c>
      <c r="H974" s="32">
        <v>332</v>
      </c>
      <c r="I974" s="13">
        <v>-1.9E-3</v>
      </c>
    </row>
    <row r="975" spans="1:9" x14ac:dyDescent="0.3">
      <c r="A975" s="14">
        <v>43521</v>
      </c>
      <c r="C975" s="1" t="s">
        <v>496</v>
      </c>
      <c r="E975" s="9">
        <v>43614</v>
      </c>
      <c r="F975" s="32">
        <v>2528</v>
      </c>
      <c r="G975" s="32">
        <v>7539</v>
      </c>
      <c r="H975" s="32">
        <v>2497</v>
      </c>
      <c r="I975" s="33">
        <v>-5.1799999999999997E-3</v>
      </c>
    </row>
    <row r="976" spans="1:9" x14ac:dyDescent="0.3">
      <c r="A976" s="14">
        <v>43521</v>
      </c>
      <c r="C976" s="1" t="s">
        <v>496</v>
      </c>
      <c r="E976" s="9">
        <v>43677</v>
      </c>
      <c r="F976" s="32">
        <v>1009</v>
      </c>
      <c r="G976" s="32">
        <v>4373</v>
      </c>
      <c r="H976" s="32">
        <v>996</v>
      </c>
      <c r="I976" s="33">
        <v>-5.2300000000000003E-3</v>
      </c>
    </row>
    <row r="977" spans="1:9" x14ac:dyDescent="0.3">
      <c r="A977" s="14">
        <v>43521</v>
      </c>
      <c r="C977" s="1" t="s">
        <v>496</v>
      </c>
      <c r="E977" s="9">
        <v>43859</v>
      </c>
      <c r="F977" s="32">
        <v>1276</v>
      </c>
      <c r="G977" s="32">
        <v>3785</v>
      </c>
      <c r="H977" s="32">
        <v>1196</v>
      </c>
      <c r="I977" s="33">
        <v>-5.1700000000000001E-3</v>
      </c>
    </row>
    <row r="978" spans="1:9" x14ac:dyDescent="0.3">
      <c r="A978" s="14">
        <v>43528</v>
      </c>
      <c r="C978" s="1" t="s">
        <v>496</v>
      </c>
      <c r="E978" s="9">
        <v>43614</v>
      </c>
      <c r="F978" s="32">
        <v>3084</v>
      </c>
      <c r="G978" s="32">
        <v>7153</v>
      </c>
      <c r="H978" s="32">
        <v>2596</v>
      </c>
      <c r="I978" s="33">
        <v>-5.3400000000000001E-3</v>
      </c>
    </row>
    <row r="979" spans="1:9" x14ac:dyDescent="0.3">
      <c r="A979" s="14">
        <v>43528</v>
      </c>
      <c r="C979" s="1" t="s">
        <v>496</v>
      </c>
      <c r="E979" s="9">
        <v>43677</v>
      </c>
      <c r="F979" s="32">
        <v>1431</v>
      </c>
      <c r="G979" s="32">
        <v>4258</v>
      </c>
      <c r="H979" s="32">
        <v>1196</v>
      </c>
      <c r="I979" s="33">
        <v>-5.3E-3</v>
      </c>
    </row>
    <row r="980" spans="1:9" x14ac:dyDescent="0.3">
      <c r="A980" s="14">
        <v>43528</v>
      </c>
      <c r="C980" s="1" t="s">
        <v>496</v>
      </c>
      <c r="E980" s="9">
        <v>43887</v>
      </c>
      <c r="F980" s="32">
        <v>1197</v>
      </c>
      <c r="G980" s="32">
        <v>3545</v>
      </c>
      <c r="H980" s="32">
        <v>1096</v>
      </c>
      <c r="I980" s="33">
        <v>-5.1000000000000004E-3</v>
      </c>
    </row>
    <row r="981" spans="1:9" x14ac:dyDescent="0.3">
      <c r="A981" s="14">
        <v>43531</v>
      </c>
      <c r="B981" s="1" t="s">
        <v>504</v>
      </c>
      <c r="C981" s="1" t="s">
        <v>430</v>
      </c>
      <c r="D981" s="1">
        <v>5.0000000000000001E-3</v>
      </c>
      <c r="E981" s="9">
        <v>47263</v>
      </c>
      <c r="F981" s="32">
        <v>7961</v>
      </c>
      <c r="G981" s="32">
        <v>12195</v>
      </c>
      <c r="H981" s="32">
        <v>6494</v>
      </c>
      <c r="I981" s="13">
        <v>5.7000000000000002E-3</v>
      </c>
    </row>
    <row r="982" spans="1:9" x14ac:dyDescent="0.3">
      <c r="A982" s="14">
        <v>43531</v>
      </c>
      <c r="B982" s="1" t="s">
        <v>498</v>
      </c>
      <c r="C982" s="1" t="s">
        <v>430</v>
      </c>
      <c r="D982" s="1">
        <v>1.2500000000000001E-2</v>
      </c>
      <c r="E982" s="9">
        <v>49089</v>
      </c>
      <c r="F982" s="32">
        <v>2996</v>
      </c>
      <c r="G982" s="32">
        <v>4458</v>
      </c>
      <c r="H982" s="32">
        <v>2299</v>
      </c>
      <c r="I982" s="13">
        <v>9.9000000000000008E-3</v>
      </c>
    </row>
    <row r="983" spans="1:9" x14ac:dyDescent="0.3">
      <c r="A983" s="14">
        <v>43531</v>
      </c>
      <c r="B983" s="1" t="s">
        <v>466</v>
      </c>
      <c r="C983" s="1" t="s">
        <v>430</v>
      </c>
      <c r="D983" s="1">
        <v>3.2500000000000001E-2</v>
      </c>
      <c r="E983" s="9">
        <v>53107</v>
      </c>
      <c r="F983" s="32">
        <v>916</v>
      </c>
      <c r="G983" s="32">
        <v>1860</v>
      </c>
      <c r="H983" s="32">
        <v>700</v>
      </c>
      <c r="I983" s="13">
        <v>1.4200000000000001E-2</v>
      </c>
    </row>
    <row r="984" spans="1:9" x14ac:dyDescent="0.3">
      <c r="A984" s="14">
        <v>43535</v>
      </c>
      <c r="C984" s="1" t="s">
        <v>496</v>
      </c>
      <c r="E984" s="9">
        <v>43629</v>
      </c>
      <c r="F984" s="32">
        <v>2596</v>
      </c>
      <c r="G984" s="32">
        <v>6035</v>
      </c>
      <c r="H984" s="32">
        <v>2596</v>
      </c>
      <c r="I984" s="33">
        <v>-5.3800000000000002E-3</v>
      </c>
    </row>
    <row r="985" spans="1:9" x14ac:dyDescent="0.3">
      <c r="A985" s="14">
        <v>43535</v>
      </c>
      <c r="C985" s="1" t="s">
        <v>496</v>
      </c>
      <c r="E985" s="9">
        <v>43677</v>
      </c>
      <c r="F985" s="32">
        <v>946</v>
      </c>
      <c r="G985" s="32">
        <v>3695</v>
      </c>
      <c r="H985" s="32">
        <v>896</v>
      </c>
      <c r="I985" s="33">
        <v>-5.4200000000000003E-3</v>
      </c>
    </row>
    <row r="986" spans="1:9" x14ac:dyDescent="0.3">
      <c r="A986" s="14">
        <v>43535</v>
      </c>
      <c r="C986" s="1" t="s">
        <v>496</v>
      </c>
      <c r="E986" s="9">
        <v>43719</v>
      </c>
      <c r="F986" s="32">
        <v>584</v>
      </c>
      <c r="G986" s="32">
        <v>2670</v>
      </c>
      <c r="H986" s="32">
        <v>499</v>
      </c>
      <c r="I986" s="33">
        <v>-5.5900000000000004E-3</v>
      </c>
    </row>
    <row r="987" spans="1:9" x14ac:dyDescent="0.3">
      <c r="A987" s="14">
        <v>43535</v>
      </c>
      <c r="C987" s="1" t="s">
        <v>496</v>
      </c>
      <c r="E987" s="9">
        <v>43887</v>
      </c>
      <c r="F987" s="32">
        <v>897</v>
      </c>
      <c r="G987" s="32">
        <v>3654</v>
      </c>
      <c r="H987" s="32">
        <v>897</v>
      </c>
      <c r="I987" s="33">
        <v>-5.2100000000000002E-3</v>
      </c>
    </row>
    <row r="988" spans="1:9" x14ac:dyDescent="0.3">
      <c r="A988" s="14">
        <v>43542</v>
      </c>
      <c r="C988" s="1" t="s">
        <v>496</v>
      </c>
      <c r="E988" s="9">
        <v>43629</v>
      </c>
      <c r="F988" s="32">
        <v>2485</v>
      </c>
      <c r="G988" s="32">
        <v>6335</v>
      </c>
      <c r="H988" s="32">
        <v>2485</v>
      </c>
      <c r="I988" s="33">
        <v>-5.2500000000000003E-3</v>
      </c>
    </row>
    <row r="989" spans="1:9" x14ac:dyDescent="0.3">
      <c r="A989" s="14">
        <v>43542</v>
      </c>
      <c r="C989" s="1" t="s">
        <v>496</v>
      </c>
      <c r="E989" s="9">
        <v>43705</v>
      </c>
      <c r="F989" s="32">
        <v>1127</v>
      </c>
      <c r="G989" s="32">
        <v>3730</v>
      </c>
      <c r="H989" s="32">
        <v>1095</v>
      </c>
      <c r="I989" s="33">
        <v>-5.2700000000000004E-3</v>
      </c>
    </row>
    <row r="990" spans="1:9" x14ac:dyDescent="0.3">
      <c r="A990" s="14">
        <v>43542</v>
      </c>
      <c r="C990" s="1" t="s">
        <v>496</v>
      </c>
      <c r="E990" s="9">
        <v>43887</v>
      </c>
      <c r="F990" s="32">
        <v>1255</v>
      </c>
      <c r="G990" s="32">
        <v>3785</v>
      </c>
      <c r="H990" s="32">
        <v>1097</v>
      </c>
      <c r="I990" s="33">
        <v>-5.2100000000000002E-3</v>
      </c>
    </row>
    <row r="991" spans="1:9" x14ac:dyDescent="0.3">
      <c r="A991" s="14">
        <v>43545</v>
      </c>
      <c r="B991" s="1" t="s">
        <v>502</v>
      </c>
      <c r="C991" s="1" t="s">
        <v>430</v>
      </c>
      <c r="D991" s="1">
        <v>0</v>
      </c>
      <c r="E991" s="9">
        <v>44617</v>
      </c>
      <c r="F991" s="32">
        <v>2424</v>
      </c>
      <c r="G991" s="32">
        <v>10255</v>
      </c>
      <c r="H991" s="32">
        <v>1997</v>
      </c>
      <c r="I991" s="13">
        <v>-3.8E-3</v>
      </c>
    </row>
    <row r="992" spans="1:9" x14ac:dyDescent="0.3">
      <c r="A992" s="14">
        <v>43545</v>
      </c>
      <c r="B992" s="1" t="s">
        <v>488</v>
      </c>
      <c r="C992" s="1" t="s">
        <v>430</v>
      </c>
      <c r="D992" s="1">
        <v>0</v>
      </c>
      <c r="E992" s="9">
        <v>44706</v>
      </c>
      <c r="F992" s="32">
        <v>2754</v>
      </c>
      <c r="G992" s="32">
        <v>6712</v>
      </c>
      <c r="H992" s="32">
        <v>2339</v>
      </c>
      <c r="I992" s="13">
        <v>-3.8E-3</v>
      </c>
    </row>
    <row r="993" spans="1:9" x14ac:dyDescent="0.3">
      <c r="A993" s="14">
        <v>43545</v>
      </c>
      <c r="B993" s="1" t="s">
        <v>501</v>
      </c>
      <c r="C993" s="1" t="s">
        <v>430</v>
      </c>
      <c r="D993" s="1">
        <v>0</v>
      </c>
      <c r="E993" s="9">
        <v>45376</v>
      </c>
      <c r="F993" s="32">
        <v>3903</v>
      </c>
      <c r="G993" s="32">
        <v>7430</v>
      </c>
      <c r="H993" s="32">
        <v>2996</v>
      </c>
      <c r="I993" s="13">
        <v>-1.6999999999999999E-3</v>
      </c>
    </row>
    <row r="994" spans="1:9" x14ac:dyDescent="0.3">
      <c r="A994" s="14">
        <v>43545</v>
      </c>
      <c r="B994" s="1" t="s">
        <v>477</v>
      </c>
      <c r="C994" s="1" t="s">
        <v>430</v>
      </c>
      <c r="D994" s="1">
        <v>0.01</v>
      </c>
      <c r="E994" s="9">
        <v>45986</v>
      </c>
      <c r="F994" s="32">
        <v>2165</v>
      </c>
      <c r="G994" s="32">
        <v>4779</v>
      </c>
      <c r="H994" s="32">
        <v>1659</v>
      </c>
      <c r="I994" s="13">
        <v>-2.0000000000000001E-4</v>
      </c>
    </row>
    <row r="995" spans="1:9" x14ac:dyDescent="0.3">
      <c r="A995" s="14">
        <v>43545</v>
      </c>
      <c r="B995" s="1" t="s">
        <v>505</v>
      </c>
      <c r="C995" s="1" t="s">
        <v>438</v>
      </c>
      <c r="D995" s="1">
        <v>1E-3</v>
      </c>
      <c r="E995" s="9">
        <v>47178</v>
      </c>
      <c r="F995" s="32">
        <v>2128</v>
      </c>
      <c r="G995" s="32">
        <v>4078</v>
      </c>
      <c r="H995" s="32">
        <v>2040</v>
      </c>
      <c r="I995" s="13">
        <v>-8.0999999999999996E-3</v>
      </c>
    </row>
    <row r="996" spans="1:9" x14ac:dyDescent="0.3">
      <c r="A996" s="14">
        <v>43549</v>
      </c>
      <c r="C996" s="1" t="s">
        <v>496</v>
      </c>
      <c r="E996" s="9">
        <v>43642</v>
      </c>
      <c r="F996" s="32">
        <v>2595</v>
      </c>
      <c r="G996" s="32">
        <v>5557</v>
      </c>
      <c r="H996" s="32">
        <v>2595</v>
      </c>
      <c r="I996" s="33">
        <v>-5.28E-3</v>
      </c>
    </row>
    <row r="997" spans="1:9" x14ac:dyDescent="0.3">
      <c r="A997" s="14">
        <v>43549</v>
      </c>
      <c r="C997" s="1" t="s">
        <v>496</v>
      </c>
      <c r="E997" s="9">
        <v>43705</v>
      </c>
      <c r="F997" s="32">
        <v>1096</v>
      </c>
      <c r="G997" s="32">
        <v>3750</v>
      </c>
      <c r="H997" s="32">
        <v>1096</v>
      </c>
      <c r="I997" s="33">
        <v>-5.2199999999999998E-3</v>
      </c>
    </row>
    <row r="998" spans="1:9" x14ac:dyDescent="0.3">
      <c r="A998" s="14">
        <v>43549</v>
      </c>
      <c r="C998" s="1" t="s">
        <v>496</v>
      </c>
      <c r="E998" s="9">
        <v>43887</v>
      </c>
      <c r="F998" s="32">
        <v>1134</v>
      </c>
      <c r="G998" s="32">
        <v>2938</v>
      </c>
      <c r="H998" s="32">
        <v>1098</v>
      </c>
      <c r="I998" s="33">
        <v>-5.3099999999999996E-3</v>
      </c>
    </row>
    <row r="999" spans="1:9" x14ac:dyDescent="0.3">
      <c r="A999" s="14">
        <v>43556</v>
      </c>
      <c r="C999" s="1" t="s">
        <v>496</v>
      </c>
      <c r="E999" s="9">
        <v>43642</v>
      </c>
      <c r="F999" s="32">
        <v>2594</v>
      </c>
      <c r="G999" s="32">
        <v>6568</v>
      </c>
      <c r="H999" s="32">
        <v>2594</v>
      </c>
      <c r="I999" s="33">
        <v>-5.3E-3</v>
      </c>
    </row>
    <row r="1000" spans="1:9" x14ac:dyDescent="0.3">
      <c r="A1000" s="14">
        <v>43556</v>
      </c>
      <c r="C1000" s="1" t="s">
        <v>496</v>
      </c>
      <c r="E1000" s="9">
        <v>43705</v>
      </c>
      <c r="F1000" s="32">
        <v>897</v>
      </c>
      <c r="G1000" s="32">
        <v>3878</v>
      </c>
      <c r="H1000" s="32">
        <v>897</v>
      </c>
      <c r="I1000" s="33">
        <v>-5.2900000000000004E-3</v>
      </c>
    </row>
    <row r="1001" spans="1:9" x14ac:dyDescent="0.3">
      <c r="A1001" s="14">
        <v>43556</v>
      </c>
      <c r="C1001" s="1" t="s">
        <v>496</v>
      </c>
      <c r="E1001" s="9">
        <v>43915</v>
      </c>
      <c r="F1001" s="32">
        <v>1323</v>
      </c>
      <c r="G1001" s="32">
        <v>3785</v>
      </c>
      <c r="H1001" s="32">
        <v>1297</v>
      </c>
      <c r="I1001" s="33">
        <v>-5.1999999999999998E-3</v>
      </c>
    </row>
    <row r="1002" spans="1:9" x14ac:dyDescent="0.3">
      <c r="A1002" s="14">
        <v>43559</v>
      </c>
      <c r="B1002" s="1" t="s">
        <v>504</v>
      </c>
      <c r="C1002" s="1" t="s">
        <v>430</v>
      </c>
      <c r="D1002" s="1">
        <v>5.0000000000000001E-3</v>
      </c>
      <c r="E1002" s="9">
        <v>47263</v>
      </c>
      <c r="F1002" s="32">
        <v>6680</v>
      </c>
      <c r="G1002" s="32">
        <v>11295</v>
      </c>
      <c r="H1002" s="32">
        <v>5491</v>
      </c>
      <c r="I1002" s="13">
        <v>3.8999999999999998E-3</v>
      </c>
    </row>
    <row r="1003" spans="1:9" x14ac:dyDescent="0.3">
      <c r="A1003" s="14">
        <v>43559</v>
      </c>
      <c r="B1003" s="1" t="s">
        <v>498</v>
      </c>
      <c r="C1003" s="1" t="s">
        <v>430</v>
      </c>
      <c r="D1003" s="1">
        <v>1.2500000000000001E-2</v>
      </c>
      <c r="E1003" s="9">
        <v>49089</v>
      </c>
      <c r="F1003" s="32">
        <v>2144</v>
      </c>
      <c r="G1003" s="32">
        <v>5398</v>
      </c>
      <c r="H1003" s="32">
        <v>1643</v>
      </c>
      <c r="I1003" s="13">
        <v>8.0000000000000002E-3</v>
      </c>
    </row>
    <row r="1004" spans="1:9" x14ac:dyDescent="0.3">
      <c r="A1004" s="14">
        <v>43559</v>
      </c>
      <c r="B1004" s="1" t="s">
        <v>503</v>
      </c>
      <c r="C1004" s="1" t="s">
        <v>430</v>
      </c>
      <c r="D1004" s="1">
        <v>1.4999999999999999E-2</v>
      </c>
      <c r="E1004" s="9">
        <v>54933</v>
      </c>
      <c r="F1004" s="32">
        <v>2430</v>
      </c>
      <c r="G1004" s="32">
        <v>3614</v>
      </c>
      <c r="H1004" s="32">
        <v>1864</v>
      </c>
      <c r="I1004" s="13">
        <v>1.46E-2</v>
      </c>
    </row>
    <row r="1005" spans="1:9" x14ac:dyDescent="0.3">
      <c r="A1005" s="14">
        <v>43563</v>
      </c>
      <c r="C1005" s="1" t="s">
        <v>496</v>
      </c>
      <c r="E1005" s="9">
        <v>43656</v>
      </c>
      <c r="F1005" s="32">
        <v>2593</v>
      </c>
      <c r="G1005" s="32">
        <v>7220</v>
      </c>
      <c r="H1005" s="32">
        <v>2593</v>
      </c>
      <c r="I1005" s="33">
        <v>-5.1900000000000002E-3</v>
      </c>
    </row>
    <row r="1006" spans="1:9" x14ac:dyDescent="0.3">
      <c r="A1006" s="14">
        <v>43563</v>
      </c>
      <c r="C1006" s="1" t="s">
        <v>496</v>
      </c>
      <c r="E1006" s="9">
        <v>43691</v>
      </c>
      <c r="F1006" s="32">
        <v>399</v>
      </c>
      <c r="G1006" s="32">
        <v>2020</v>
      </c>
      <c r="H1006" s="32">
        <v>399</v>
      </c>
      <c r="I1006" s="33">
        <v>-5.3800000000000002E-3</v>
      </c>
    </row>
    <row r="1007" spans="1:9" x14ac:dyDescent="0.3">
      <c r="A1007" s="14">
        <v>43563</v>
      </c>
      <c r="C1007" s="1" t="s">
        <v>496</v>
      </c>
      <c r="E1007" s="9">
        <v>43705</v>
      </c>
      <c r="F1007" s="32">
        <v>845</v>
      </c>
      <c r="G1007" s="32">
        <v>3970</v>
      </c>
      <c r="H1007" s="32">
        <v>845</v>
      </c>
      <c r="I1007" s="33">
        <v>-5.2399999999999999E-3</v>
      </c>
    </row>
    <row r="1008" spans="1:9" x14ac:dyDescent="0.3">
      <c r="A1008" s="14">
        <v>43563</v>
      </c>
      <c r="C1008" s="1" t="s">
        <v>496</v>
      </c>
      <c r="E1008" s="9">
        <v>43915</v>
      </c>
      <c r="F1008" s="32">
        <v>998</v>
      </c>
      <c r="G1008" s="32">
        <v>4328</v>
      </c>
      <c r="H1008" s="32">
        <v>998</v>
      </c>
      <c r="I1008" s="33">
        <v>-5.1999999999999998E-3</v>
      </c>
    </row>
    <row r="1009" spans="1:9" x14ac:dyDescent="0.3">
      <c r="A1009" s="14">
        <v>43570</v>
      </c>
      <c r="C1009" s="1" t="s">
        <v>496</v>
      </c>
      <c r="E1009" s="9">
        <v>43656</v>
      </c>
      <c r="F1009" s="32">
        <v>2730</v>
      </c>
      <c r="G1009" s="32">
        <v>7966</v>
      </c>
      <c r="H1009" s="32">
        <v>2597</v>
      </c>
      <c r="I1009" s="33">
        <v>-5.1900000000000002E-3</v>
      </c>
    </row>
    <row r="1010" spans="1:9" x14ac:dyDescent="0.3">
      <c r="A1010" s="14">
        <v>43570</v>
      </c>
      <c r="C1010" s="1" t="s">
        <v>496</v>
      </c>
      <c r="E1010" s="9">
        <v>43733</v>
      </c>
      <c r="F1010" s="32">
        <v>1065</v>
      </c>
      <c r="G1010" s="32">
        <v>4540</v>
      </c>
      <c r="H1010" s="32">
        <v>1065</v>
      </c>
      <c r="I1010" s="33">
        <v>-5.2100000000000002E-3</v>
      </c>
    </row>
    <row r="1011" spans="1:9" x14ac:dyDescent="0.3">
      <c r="A1011" s="14">
        <v>43570</v>
      </c>
      <c r="C1011" s="1" t="s">
        <v>496</v>
      </c>
      <c r="E1011" s="9">
        <v>43915</v>
      </c>
      <c r="F1011" s="32">
        <v>1471</v>
      </c>
      <c r="G1011" s="32">
        <v>4684</v>
      </c>
      <c r="H1011" s="32">
        <v>1299</v>
      </c>
      <c r="I1011" s="33">
        <v>-5.2100000000000002E-3</v>
      </c>
    </row>
    <row r="1012" spans="1:9" x14ac:dyDescent="0.3">
      <c r="A1012" s="14">
        <v>43573</v>
      </c>
      <c r="B1012" s="1" t="s">
        <v>502</v>
      </c>
      <c r="C1012" s="1" t="s">
        <v>430</v>
      </c>
      <c r="D1012" s="1">
        <v>0</v>
      </c>
      <c r="E1012" s="9">
        <v>44617</v>
      </c>
      <c r="F1012" s="32">
        <v>5419</v>
      </c>
      <c r="G1012" s="32">
        <v>15795</v>
      </c>
      <c r="H1012" s="32">
        <v>4204</v>
      </c>
      <c r="I1012" s="13">
        <v>-4.3E-3</v>
      </c>
    </row>
    <row r="1013" spans="1:9" x14ac:dyDescent="0.3">
      <c r="A1013" s="14">
        <v>43573</v>
      </c>
      <c r="B1013" s="1" t="s">
        <v>467</v>
      </c>
      <c r="C1013" s="1" t="s">
        <v>430</v>
      </c>
      <c r="D1013" s="1">
        <v>1.7500000000000002E-2</v>
      </c>
      <c r="E1013" s="9">
        <v>45071</v>
      </c>
      <c r="F1013" s="32">
        <v>1466</v>
      </c>
      <c r="G1013" s="32">
        <v>3926</v>
      </c>
      <c r="H1013" s="32">
        <v>1290</v>
      </c>
      <c r="I1013" s="13">
        <v>-3.3E-3</v>
      </c>
    </row>
    <row r="1014" spans="1:9" x14ac:dyDescent="0.3">
      <c r="A1014" s="14">
        <v>43573</v>
      </c>
      <c r="B1014" s="1" t="s">
        <v>506</v>
      </c>
      <c r="C1014" s="1" t="s">
        <v>430</v>
      </c>
      <c r="D1014" s="1">
        <v>0</v>
      </c>
      <c r="E1014" s="9">
        <v>45802</v>
      </c>
      <c r="F1014" s="32">
        <v>4684</v>
      </c>
      <c r="G1014" s="32">
        <v>10005</v>
      </c>
      <c r="H1014" s="32">
        <v>3755</v>
      </c>
      <c r="I1014" s="13">
        <v>-8.0000000000000004E-4</v>
      </c>
    </row>
    <row r="1015" spans="1:9" x14ac:dyDescent="0.3">
      <c r="A1015" s="14">
        <v>43573</v>
      </c>
      <c r="B1015" s="1" t="s">
        <v>455</v>
      </c>
      <c r="C1015" s="1" t="s">
        <v>438</v>
      </c>
      <c r="D1015" s="1">
        <v>1.0999999999999999E-2</v>
      </c>
      <c r="E1015" s="9">
        <v>44767</v>
      </c>
      <c r="F1015" s="32">
        <v>840</v>
      </c>
      <c r="G1015" s="32">
        <v>1905</v>
      </c>
      <c r="H1015" s="32">
        <v>668</v>
      </c>
      <c r="I1015" s="13">
        <v>-1.7399999999999999E-2</v>
      </c>
    </row>
    <row r="1016" spans="1:9" x14ac:dyDescent="0.3">
      <c r="A1016" s="14">
        <v>43573</v>
      </c>
      <c r="B1016" s="1" t="s">
        <v>491</v>
      </c>
      <c r="C1016" s="1" t="s">
        <v>435</v>
      </c>
      <c r="D1016" s="1">
        <v>1E-3</v>
      </c>
      <c r="E1016" s="9">
        <v>46813</v>
      </c>
      <c r="F1016" s="32">
        <v>757</v>
      </c>
      <c r="G1016" s="32">
        <v>1345</v>
      </c>
      <c r="H1016" s="32">
        <v>600</v>
      </c>
      <c r="I1016" s="13">
        <v>-7.9000000000000008E-3</v>
      </c>
    </row>
    <row r="1017" spans="1:9" x14ac:dyDescent="0.3">
      <c r="A1017" s="14">
        <v>43573</v>
      </c>
      <c r="B1017" s="1" t="s">
        <v>487</v>
      </c>
      <c r="C1017" s="1" t="s">
        <v>438</v>
      </c>
      <c r="D1017" s="1">
        <v>1E-3</v>
      </c>
      <c r="E1017" s="9">
        <v>53898</v>
      </c>
      <c r="F1017" s="32">
        <v>274</v>
      </c>
      <c r="G1017" s="32">
        <v>625</v>
      </c>
      <c r="H1017" s="32">
        <v>228</v>
      </c>
      <c r="I1017" s="13">
        <v>-1.2999999999999999E-3</v>
      </c>
    </row>
    <row r="1018" spans="1:9" x14ac:dyDescent="0.3">
      <c r="A1018" s="14">
        <v>43578</v>
      </c>
      <c r="C1018" s="1" t="s">
        <v>496</v>
      </c>
      <c r="E1018" s="9">
        <v>43670</v>
      </c>
      <c r="F1018" s="32">
        <v>3077</v>
      </c>
      <c r="G1018" s="32">
        <v>7150</v>
      </c>
      <c r="H1018" s="32">
        <v>2593</v>
      </c>
      <c r="I1018" s="33">
        <v>-5.1599999999999997E-3</v>
      </c>
    </row>
    <row r="1019" spans="1:9" x14ac:dyDescent="0.3">
      <c r="A1019" s="14">
        <v>43578</v>
      </c>
      <c r="C1019" s="1" t="s">
        <v>496</v>
      </c>
      <c r="E1019" s="9">
        <v>43733</v>
      </c>
      <c r="F1019" s="32">
        <v>1188</v>
      </c>
      <c r="G1019" s="32">
        <v>3525</v>
      </c>
      <c r="H1019" s="32">
        <v>999</v>
      </c>
      <c r="I1019" s="33">
        <v>-5.1500000000000001E-3</v>
      </c>
    </row>
    <row r="1020" spans="1:9" x14ac:dyDescent="0.3">
      <c r="A1020" s="14">
        <v>43578</v>
      </c>
      <c r="C1020" s="1" t="s">
        <v>496</v>
      </c>
      <c r="E1020" s="9">
        <v>43915</v>
      </c>
      <c r="F1020" s="32">
        <v>1197</v>
      </c>
      <c r="G1020" s="32">
        <v>3631</v>
      </c>
      <c r="H1020" s="32">
        <v>998</v>
      </c>
      <c r="I1020" s="33">
        <v>-5.2700000000000004E-3</v>
      </c>
    </row>
    <row r="1021" spans="1:9" x14ac:dyDescent="0.3">
      <c r="A1021" s="14">
        <v>43584</v>
      </c>
      <c r="C1021" s="1" t="s">
        <v>496</v>
      </c>
      <c r="E1021" s="9">
        <v>43670</v>
      </c>
      <c r="F1021" s="32">
        <v>2884</v>
      </c>
      <c r="G1021" s="32">
        <v>10496</v>
      </c>
      <c r="H1021" s="32">
        <v>2398</v>
      </c>
      <c r="I1021" s="33">
        <v>-5.4599999999999996E-3</v>
      </c>
    </row>
    <row r="1022" spans="1:9" x14ac:dyDescent="0.3">
      <c r="A1022" s="14">
        <v>43584</v>
      </c>
      <c r="C1022" s="1" t="s">
        <v>496</v>
      </c>
      <c r="E1022" s="9">
        <v>43733</v>
      </c>
      <c r="F1022" s="32">
        <v>833</v>
      </c>
      <c r="G1022" s="32">
        <v>4061</v>
      </c>
      <c r="H1022" s="32">
        <v>696</v>
      </c>
      <c r="I1022" s="33">
        <v>-5.4000000000000003E-3</v>
      </c>
    </row>
    <row r="1023" spans="1:9" x14ac:dyDescent="0.3">
      <c r="A1023" s="14">
        <v>43584</v>
      </c>
      <c r="C1023" s="1" t="s">
        <v>496</v>
      </c>
      <c r="E1023" s="9">
        <v>43747</v>
      </c>
      <c r="F1023" s="32">
        <v>443</v>
      </c>
      <c r="G1023" s="32">
        <v>1955</v>
      </c>
      <c r="H1023" s="32">
        <v>398</v>
      </c>
      <c r="I1023" s="33">
        <v>-5.5100000000000001E-3</v>
      </c>
    </row>
    <row r="1024" spans="1:9" x14ac:dyDescent="0.3">
      <c r="A1024" s="14">
        <v>43584</v>
      </c>
      <c r="C1024" s="1" t="s">
        <v>496</v>
      </c>
      <c r="E1024" s="9">
        <v>43943</v>
      </c>
      <c r="F1024" s="32">
        <v>1243</v>
      </c>
      <c r="G1024" s="32">
        <v>4066</v>
      </c>
      <c r="H1024" s="32">
        <v>1098</v>
      </c>
      <c r="I1024" s="33">
        <v>-5.3499999999999997E-3</v>
      </c>
    </row>
    <row r="1025" spans="1:9" x14ac:dyDescent="0.3">
      <c r="A1025" s="14">
        <v>43587</v>
      </c>
      <c r="B1025" s="1" t="s">
        <v>504</v>
      </c>
      <c r="C1025" s="1" t="s">
        <v>430</v>
      </c>
      <c r="D1025" s="1">
        <v>5.0000000000000001E-3</v>
      </c>
      <c r="E1025" s="9">
        <v>47263</v>
      </c>
      <c r="F1025" s="32">
        <v>4733</v>
      </c>
      <c r="G1025" s="32">
        <v>12322</v>
      </c>
      <c r="H1025" s="32">
        <v>3957</v>
      </c>
      <c r="I1025" s="13">
        <v>3.7000000000000002E-3</v>
      </c>
    </row>
    <row r="1026" spans="1:9" x14ac:dyDescent="0.3">
      <c r="A1026" s="14">
        <v>43587</v>
      </c>
      <c r="B1026" s="1" t="s">
        <v>498</v>
      </c>
      <c r="C1026" s="1" t="s">
        <v>430</v>
      </c>
      <c r="D1026" s="1">
        <v>1.2500000000000001E-2</v>
      </c>
      <c r="E1026" s="9">
        <v>49089</v>
      </c>
      <c r="F1026" s="32">
        <v>3410</v>
      </c>
      <c r="G1026" s="32">
        <v>6019</v>
      </c>
      <c r="H1026" s="32">
        <v>2633</v>
      </c>
      <c r="I1026" s="13">
        <v>7.7999999999999996E-3</v>
      </c>
    </row>
    <row r="1027" spans="1:9" x14ac:dyDescent="0.3">
      <c r="A1027" s="14">
        <v>43587</v>
      </c>
      <c r="B1027" s="1" t="s">
        <v>490</v>
      </c>
      <c r="C1027" s="1" t="s">
        <v>430</v>
      </c>
      <c r="D1027" s="1">
        <v>1.7500000000000002E-2</v>
      </c>
      <c r="E1027" s="9">
        <v>50946</v>
      </c>
      <c r="F1027" s="32">
        <v>2471</v>
      </c>
      <c r="G1027" s="32">
        <v>3807</v>
      </c>
      <c r="H1027" s="32">
        <v>1896</v>
      </c>
      <c r="I1027" s="13">
        <v>1.04E-2</v>
      </c>
    </row>
    <row r="1028" spans="1:9" x14ac:dyDescent="0.3">
      <c r="A1028" s="14">
        <v>43591</v>
      </c>
      <c r="C1028" s="1" t="s">
        <v>496</v>
      </c>
      <c r="E1028" s="9">
        <v>43684</v>
      </c>
      <c r="F1028" s="32">
        <v>2693</v>
      </c>
      <c r="G1028" s="32">
        <v>7176</v>
      </c>
      <c r="H1028" s="32">
        <v>2693</v>
      </c>
      <c r="I1028" s="33">
        <v>-5.6699999999999997E-3</v>
      </c>
    </row>
    <row r="1029" spans="1:9" x14ac:dyDescent="0.3">
      <c r="A1029" s="14">
        <v>43591</v>
      </c>
      <c r="C1029" s="1" t="s">
        <v>496</v>
      </c>
      <c r="E1029" s="9">
        <v>43733</v>
      </c>
      <c r="F1029" s="32">
        <v>1199</v>
      </c>
      <c r="G1029" s="32">
        <v>4491</v>
      </c>
      <c r="H1029" s="32">
        <v>1199</v>
      </c>
      <c r="I1029" s="33">
        <v>-5.7299999999999999E-3</v>
      </c>
    </row>
    <row r="1030" spans="1:9" x14ac:dyDescent="0.3">
      <c r="A1030" s="14">
        <v>43591</v>
      </c>
      <c r="C1030" s="1" t="s">
        <v>496</v>
      </c>
      <c r="E1030" s="9">
        <v>43943</v>
      </c>
      <c r="F1030" s="32">
        <v>1085</v>
      </c>
      <c r="G1030" s="32">
        <v>4216</v>
      </c>
      <c r="H1030" s="32">
        <v>897</v>
      </c>
      <c r="I1030" s="33">
        <v>-5.5199999999999997E-3</v>
      </c>
    </row>
    <row r="1031" spans="1:9" x14ac:dyDescent="0.3">
      <c r="A1031" s="14">
        <v>43598</v>
      </c>
      <c r="C1031" s="1" t="s">
        <v>496</v>
      </c>
      <c r="E1031" s="9">
        <v>43684</v>
      </c>
      <c r="F1031" s="32">
        <v>2549</v>
      </c>
      <c r="G1031" s="32">
        <v>6445</v>
      </c>
      <c r="H1031" s="32">
        <v>2499</v>
      </c>
      <c r="I1031" s="33">
        <v>-5.62E-3</v>
      </c>
    </row>
    <row r="1032" spans="1:9" x14ac:dyDescent="0.3">
      <c r="A1032" s="14">
        <v>43598</v>
      </c>
      <c r="C1032" s="1" t="s">
        <v>496</v>
      </c>
      <c r="E1032" s="9">
        <v>43761</v>
      </c>
      <c r="F1032" s="32">
        <v>1120</v>
      </c>
      <c r="G1032" s="32">
        <v>3730</v>
      </c>
      <c r="H1032" s="32">
        <v>1098</v>
      </c>
      <c r="I1032" s="33">
        <v>-5.62E-3</v>
      </c>
    </row>
    <row r="1033" spans="1:9" x14ac:dyDescent="0.3">
      <c r="A1033" s="14">
        <v>43598</v>
      </c>
      <c r="C1033" s="1" t="s">
        <v>496</v>
      </c>
      <c r="E1033" s="9">
        <v>43943</v>
      </c>
      <c r="F1033" s="32">
        <v>939</v>
      </c>
      <c r="G1033" s="32">
        <v>3770</v>
      </c>
      <c r="H1033" s="32">
        <v>920</v>
      </c>
      <c r="I1033" s="33">
        <v>-5.6699999999999997E-3</v>
      </c>
    </row>
    <row r="1034" spans="1:9" x14ac:dyDescent="0.3">
      <c r="A1034" s="14">
        <v>43601</v>
      </c>
      <c r="B1034" s="1" t="s">
        <v>502</v>
      </c>
      <c r="C1034" s="1" t="s">
        <v>430</v>
      </c>
      <c r="D1034" s="1">
        <v>0</v>
      </c>
      <c r="E1034" s="9">
        <v>44617</v>
      </c>
      <c r="F1034" s="32">
        <v>3987</v>
      </c>
      <c r="G1034" s="32">
        <v>13900</v>
      </c>
      <c r="H1034" s="32">
        <v>3900</v>
      </c>
      <c r="I1034" s="13">
        <v>-5.1999999999999998E-3</v>
      </c>
    </row>
    <row r="1035" spans="1:9" x14ac:dyDescent="0.3">
      <c r="A1035" s="14">
        <v>43601</v>
      </c>
      <c r="B1035" s="1" t="s">
        <v>506</v>
      </c>
      <c r="C1035" s="1" t="s">
        <v>430</v>
      </c>
      <c r="D1035" s="1">
        <v>0</v>
      </c>
      <c r="E1035" s="9">
        <v>45741</v>
      </c>
      <c r="F1035" s="32">
        <v>5098</v>
      </c>
      <c r="G1035" s="32">
        <v>10720</v>
      </c>
      <c r="H1035" s="32">
        <v>5098</v>
      </c>
      <c r="I1035" s="13">
        <v>-1.9E-3</v>
      </c>
    </row>
    <row r="1036" spans="1:9" x14ac:dyDescent="0.3">
      <c r="A1036" s="14">
        <v>43601</v>
      </c>
      <c r="B1036" s="1" t="s">
        <v>449</v>
      </c>
      <c r="C1036" s="1" t="s">
        <v>435</v>
      </c>
      <c r="D1036" s="1">
        <v>2.1000000000000001E-2</v>
      </c>
      <c r="E1036" s="9">
        <v>45132</v>
      </c>
      <c r="F1036" s="32">
        <v>783</v>
      </c>
      <c r="G1036" s="32">
        <v>1445</v>
      </c>
      <c r="H1036" s="32">
        <v>643</v>
      </c>
      <c r="I1036" s="13">
        <v>-1.2200000000000001E-2</v>
      </c>
    </row>
    <row r="1037" spans="1:9" x14ac:dyDescent="0.3">
      <c r="A1037" s="14">
        <v>43601</v>
      </c>
      <c r="B1037" s="1" t="s">
        <v>505</v>
      </c>
      <c r="C1037" s="1" t="s">
        <v>438</v>
      </c>
      <c r="D1037" s="1">
        <v>1E-3</v>
      </c>
      <c r="E1037" s="9">
        <v>47178</v>
      </c>
      <c r="F1037" s="32">
        <v>600</v>
      </c>
      <c r="G1037" s="32">
        <v>1165</v>
      </c>
      <c r="H1037" s="32">
        <v>475</v>
      </c>
      <c r="I1037" s="13">
        <v>-7.4000000000000003E-3</v>
      </c>
    </row>
    <row r="1038" spans="1:9" x14ac:dyDescent="0.3">
      <c r="A1038" s="14">
        <v>43601</v>
      </c>
      <c r="B1038" s="1" t="s">
        <v>499</v>
      </c>
      <c r="C1038" s="1" t="s">
        <v>438</v>
      </c>
      <c r="D1038" s="1">
        <v>1E-3</v>
      </c>
      <c r="E1038" s="9">
        <v>49881</v>
      </c>
      <c r="F1038" s="32">
        <v>402</v>
      </c>
      <c r="G1038" s="32">
        <v>1113</v>
      </c>
      <c r="H1038" s="32">
        <v>378</v>
      </c>
      <c r="I1038" s="13">
        <v>-3.3999999999999998E-3</v>
      </c>
    </row>
    <row r="1039" spans="1:9" x14ac:dyDescent="0.3">
      <c r="A1039" s="14">
        <v>43605</v>
      </c>
      <c r="C1039" s="1" t="s">
        <v>496</v>
      </c>
      <c r="E1039" s="9">
        <v>43698</v>
      </c>
      <c r="F1039" s="32">
        <v>2596</v>
      </c>
      <c r="G1039" s="32">
        <v>7425</v>
      </c>
      <c r="H1039" s="32">
        <v>2596</v>
      </c>
      <c r="I1039" s="33">
        <v>-5.4999999999999997E-3</v>
      </c>
    </row>
    <row r="1040" spans="1:9" x14ac:dyDescent="0.3">
      <c r="A1040" s="14">
        <v>43605</v>
      </c>
      <c r="C1040" s="1" t="s">
        <v>496</v>
      </c>
      <c r="E1040" s="9">
        <v>43761</v>
      </c>
      <c r="F1040" s="32">
        <v>945</v>
      </c>
      <c r="G1040" s="32">
        <v>4795</v>
      </c>
      <c r="H1040" s="32">
        <v>945</v>
      </c>
      <c r="I1040" s="33">
        <v>-5.62E-3</v>
      </c>
    </row>
    <row r="1041" spans="1:9" x14ac:dyDescent="0.3">
      <c r="A1041" s="14">
        <v>43605</v>
      </c>
      <c r="C1041" s="1" t="s">
        <v>496</v>
      </c>
      <c r="E1041" s="9">
        <v>43943</v>
      </c>
      <c r="F1041" s="32">
        <v>1189</v>
      </c>
      <c r="G1041" s="32">
        <v>4090</v>
      </c>
      <c r="H1041" s="32">
        <v>1185</v>
      </c>
      <c r="I1041" s="33">
        <v>-5.5500000000000002E-3</v>
      </c>
    </row>
    <row r="1042" spans="1:9" x14ac:dyDescent="0.3">
      <c r="A1042" s="14">
        <v>43612</v>
      </c>
      <c r="C1042" s="1" t="s">
        <v>496</v>
      </c>
      <c r="E1042" s="9">
        <v>43698</v>
      </c>
      <c r="F1042" s="32">
        <v>2596</v>
      </c>
      <c r="G1042" s="32">
        <v>6100</v>
      </c>
      <c r="H1042" s="32">
        <v>2596</v>
      </c>
      <c r="I1042" s="33">
        <v>-5.4400000000000004E-3</v>
      </c>
    </row>
    <row r="1043" spans="1:9" x14ac:dyDescent="0.3">
      <c r="A1043" s="14">
        <v>43612</v>
      </c>
      <c r="C1043" s="1" t="s">
        <v>496</v>
      </c>
      <c r="E1043" s="9">
        <v>43761</v>
      </c>
      <c r="F1043" s="32">
        <v>999</v>
      </c>
      <c r="G1043" s="32">
        <v>3685</v>
      </c>
      <c r="H1043" s="32">
        <v>999</v>
      </c>
      <c r="I1043" s="33">
        <v>-5.4999999999999997E-3</v>
      </c>
    </row>
    <row r="1044" spans="1:9" x14ac:dyDescent="0.3">
      <c r="A1044" s="14">
        <v>43612</v>
      </c>
      <c r="C1044" s="1" t="s">
        <v>496</v>
      </c>
      <c r="E1044" s="9">
        <v>43971</v>
      </c>
      <c r="F1044" s="32">
        <v>1197</v>
      </c>
      <c r="G1044" s="32">
        <v>3425</v>
      </c>
      <c r="H1044" s="32">
        <v>1197</v>
      </c>
      <c r="I1044" s="33">
        <v>-5.47E-3</v>
      </c>
    </row>
    <row r="1045" spans="1:9" x14ac:dyDescent="0.3">
      <c r="A1045" s="14">
        <v>43616</v>
      </c>
      <c r="B1045" s="1" t="s">
        <v>440</v>
      </c>
      <c r="C1045" s="1" t="s">
        <v>438</v>
      </c>
      <c r="D1045" s="1">
        <v>2.2499999999999999E-2</v>
      </c>
      <c r="E1045" s="9">
        <v>44037</v>
      </c>
      <c r="F1045" s="32">
        <v>-100</v>
      </c>
      <c r="G1045" s="32"/>
      <c r="H1045" s="32"/>
      <c r="I1045" s="33"/>
    </row>
    <row r="1046" spans="1:9" x14ac:dyDescent="0.3">
      <c r="A1046" s="14">
        <v>43619</v>
      </c>
      <c r="C1046" s="1" t="s">
        <v>496</v>
      </c>
      <c r="E1046" s="9">
        <v>43712</v>
      </c>
      <c r="F1046" s="32">
        <v>2598</v>
      </c>
      <c r="G1046" s="32">
        <v>7010</v>
      </c>
      <c r="H1046" s="32">
        <v>2598</v>
      </c>
      <c r="I1046" s="33">
        <v>-5.4299999999999999E-3</v>
      </c>
    </row>
    <row r="1047" spans="1:9" x14ac:dyDescent="0.3">
      <c r="A1047" s="14">
        <v>43619</v>
      </c>
      <c r="C1047" s="1" t="s">
        <v>496</v>
      </c>
      <c r="E1047" s="9">
        <v>43761</v>
      </c>
      <c r="F1047" s="32">
        <v>1037</v>
      </c>
      <c r="G1047" s="32">
        <v>3400</v>
      </c>
      <c r="H1047" s="32">
        <v>994</v>
      </c>
      <c r="I1047" s="33">
        <v>-5.5700000000000003E-3</v>
      </c>
    </row>
    <row r="1048" spans="1:9" x14ac:dyDescent="0.3">
      <c r="A1048" s="14">
        <v>43619</v>
      </c>
      <c r="C1048" s="1" t="s">
        <v>496</v>
      </c>
      <c r="E1048" s="9">
        <v>43971</v>
      </c>
      <c r="F1048" s="32">
        <v>1360</v>
      </c>
      <c r="G1048" s="32">
        <v>3425</v>
      </c>
      <c r="H1048" s="32">
        <v>1297</v>
      </c>
      <c r="I1048" s="33">
        <v>-5.62E-3</v>
      </c>
    </row>
    <row r="1049" spans="1:9" x14ac:dyDescent="0.3">
      <c r="A1049" s="14">
        <v>43622</v>
      </c>
      <c r="B1049" s="1" t="s">
        <v>462</v>
      </c>
      <c r="C1049" s="1" t="s">
        <v>430</v>
      </c>
      <c r="D1049" s="1">
        <v>2.75E-2</v>
      </c>
      <c r="E1049" s="9">
        <v>46685</v>
      </c>
      <c r="F1049" s="32">
        <v>887</v>
      </c>
      <c r="G1049" s="32">
        <v>5050</v>
      </c>
      <c r="H1049" s="32">
        <v>875</v>
      </c>
      <c r="I1049" s="13">
        <v>-8.0000000000000004E-4</v>
      </c>
    </row>
    <row r="1050" spans="1:9" x14ac:dyDescent="0.3">
      <c r="A1050" s="14">
        <v>43622</v>
      </c>
      <c r="B1050" s="1" t="s">
        <v>504</v>
      </c>
      <c r="C1050" s="1" t="s">
        <v>430</v>
      </c>
      <c r="D1050" s="1">
        <v>5.0000000000000001E-3</v>
      </c>
      <c r="E1050" s="9">
        <v>47263</v>
      </c>
      <c r="F1050" s="32">
        <v>4990</v>
      </c>
      <c r="G1050" s="32">
        <v>10270</v>
      </c>
      <c r="H1050" s="32">
        <v>3998</v>
      </c>
      <c r="I1050" s="13">
        <v>1.4E-3</v>
      </c>
    </row>
    <row r="1051" spans="1:9" x14ac:dyDescent="0.3">
      <c r="A1051" s="14">
        <v>43622</v>
      </c>
      <c r="B1051" s="1" t="s">
        <v>483</v>
      </c>
      <c r="C1051" s="1" t="s">
        <v>430</v>
      </c>
      <c r="D1051" s="1">
        <v>1.2500000000000001E-2</v>
      </c>
      <c r="E1051" s="9">
        <v>49820</v>
      </c>
      <c r="F1051" s="32">
        <v>2060</v>
      </c>
      <c r="G1051" s="32">
        <v>4173</v>
      </c>
      <c r="H1051" s="32">
        <v>1578</v>
      </c>
      <c r="I1051" s="13">
        <v>6.6E-3</v>
      </c>
    </row>
    <row r="1052" spans="1:9" x14ac:dyDescent="0.3">
      <c r="A1052" s="14">
        <v>43622</v>
      </c>
      <c r="B1052" s="1" t="s">
        <v>503</v>
      </c>
      <c r="C1052" s="1" t="s">
        <v>430</v>
      </c>
      <c r="D1052" s="1">
        <v>1.4999999999999999E-2</v>
      </c>
      <c r="E1052" s="9">
        <v>54933</v>
      </c>
      <c r="F1052" s="32">
        <v>3318</v>
      </c>
      <c r="G1052" s="32">
        <v>4152</v>
      </c>
      <c r="H1052" s="32">
        <v>2546</v>
      </c>
      <c r="I1052" s="13">
        <v>1.1599999999999999E-2</v>
      </c>
    </row>
    <row r="1053" spans="1:9" x14ac:dyDescent="0.3">
      <c r="A1053" s="14">
        <v>43627</v>
      </c>
      <c r="C1053" s="1" t="s">
        <v>496</v>
      </c>
      <c r="E1053" s="9">
        <v>43712</v>
      </c>
      <c r="F1053" s="32">
        <v>2866</v>
      </c>
      <c r="G1053" s="32">
        <v>7740</v>
      </c>
      <c r="H1053" s="32">
        <v>2495</v>
      </c>
      <c r="I1053" s="33">
        <v>-5.4599999999999996E-3</v>
      </c>
    </row>
    <row r="1054" spans="1:9" x14ac:dyDescent="0.3">
      <c r="A1054" s="14">
        <v>43627</v>
      </c>
      <c r="C1054" s="1" t="s">
        <v>496</v>
      </c>
      <c r="E1054" s="9">
        <v>43789</v>
      </c>
      <c r="F1054" s="32">
        <v>1146</v>
      </c>
      <c r="G1054" s="32">
        <v>4695</v>
      </c>
      <c r="H1054" s="32">
        <v>1098</v>
      </c>
      <c r="I1054" s="33">
        <v>-5.4400000000000004E-3</v>
      </c>
    </row>
    <row r="1055" spans="1:9" x14ac:dyDescent="0.3">
      <c r="A1055" s="14">
        <v>43627</v>
      </c>
      <c r="C1055" s="1" t="s">
        <v>496</v>
      </c>
      <c r="E1055" s="9">
        <v>43915</v>
      </c>
      <c r="F1055" s="32">
        <v>426</v>
      </c>
      <c r="G1055" s="32">
        <v>3225</v>
      </c>
      <c r="H1055" s="32">
        <v>400</v>
      </c>
      <c r="I1055" s="33">
        <v>-6.0400000000000002E-3</v>
      </c>
    </row>
    <row r="1056" spans="1:9" x14ac:dyDescent="0.3">
      <c r="A1056" s="14">
        <v>43627</v>
      </c>
      <c r="C1056" s="1" t="s">
        <v>496</v>
      </c>
      <c r="E1056" s="9">
        <v>43971</v>
      </c>
      <c r="F1056" s="32">
        <v>917</v>
      </c>
      <c r="G1056" s="32">
        <v>4190</v>
      </c>
      <c r="H1056" s="32">
        <v>796</v>
      </c>
      <c r="I1056" s="33">
        <v>-5.5900000000000004E-3</v>
      </c>
    </row>
    <row r="1057" spans="1:9" x14ac:dyDescent="0.3">
      <c r="A1057" s="14">
        <v>43633</v>
      </c>
      <c r="C1057" s="1" t="s">
        <v>496</v>
      </c>
      <c r="E1057" s="9">
        <v>43726</v>
      </c>
      <c r="F1057" s="32">
        <v>3203</v>
      </c>
      <c r="G1057" s="32">
        <v>8615</v>
      </c>
      <c r="H1057" s="32">
        <v>2797</v>
      </c>
      <c r="I1057" s="33">
        <v>-5.4900000000000001E-3</v>
      </c>
    </row>
    <row r="1058" spans="1:9" x14ac:dyDescent="0.3">
      <c r="A1058" s="14">
        <v>43633</v>
      </c>
      <c r="C1058" s="1" t="s">
        <v>496</v>
      </c>
      <c r="E1058" s="9">
        <v>43789</v>
      </c>
      <c r="F1058" s="32">
        <v>1322</v>
      </c>
      <c r="G1058" s="32">
        <v>5590</v>
      </c>
      <c r="H1058" s="32">
        <v>1099</v>
      </c>
      <c r="I1058" s="33">
        <v>-5.6499999999999996E-3</v>
      </c>
    </row>
    <row r="1059" spans="1:9" x14ac:dyDescent="0.3">
      <c r="A1059" s="14">
        <v>43633</v>
      </c>
      <c r="C1059" s="1" t="s">
        <v>496</v>
      </c>
      <c r="E1059" s="9">
        <v>43971</v>
      </c>
      <c r="F1059" s="32">
        <v>1195</v>
      </c>
      <c r="G1059" s="32">
        <v>4170</v>
      </c>
      <c r="H1059" s="32">
        <v>996</v>
      </c>
      <c r="I1059" s="33">
        <v>-5.6600000000000001E-3</v>
      </c>
    </row>
    <row r="1060" spans="1:9" x14ac:dyDescent="0.3">
      <c r="A1060" s="14">
        <v>43636</v>
      </c>
      <c r="B1060" s="1" t="s">
        <v>502</v>
      </c>
      <c r="C1060" s="1" t="s">
        <v>430</v>
      </c>
      <c r="D1060" s="1">
        <v>0</v>
      </c>
      <c r="E1060" s="9">
        <v>44617</v>
      </c>
      <c r="F1060" s="32">
        <v>2980</v>
      </c>
      <c r="G1060" s="32">
        <v>7830</v>
      </c>
      <c r="H1060" s="32">
        <v>2980</v>
      </c>
      <c r="I1060" s="13">
        <v>-6.4999999999999997E-3</v>
      </c>
    </row>
    <row r="1061" spans="1:9" x14ac:dyDescent="0.3">
      <c r="A1061" s="14">
        <v>43636</v>
      </c>
      <c r="B1061" s="1" t="s">
        <v>494</v>
      </c>
      <c r="C1061" s="1" t="s">
        <v>430</v>
      </c>
      <c r="D1061" s="1">
        <v>0</v>
      </c>
      <c r="E1061" s="9">
        <v>45010</v>
      </c>
      <c r="F1061" s="32">
        <v>3017</v>
      </c>
      <c r="G1061" s="32">
        <v>9780</v>
      </c>
      <c r="H1061" s="32">
        <v>3017</v>
      </c>
      <c r="I1061" s="13">
        <v>-6.0000000000000001E-3</v>
      </c>
    </row>
    <row r="1062" spans="1:9" x14ac:dyDescent="0.3">
      <c r="A1062" s="14">
        <v>43636</v>
      </c>
      <c r="B1062" s="1" t="s">
        <v>506</v>
      </c>
      <c r="C1062" s="1" t="s">
        <v>430</v>
      </c>
      <c r="D1062" s="1">
        <v>0</v>
      </c>
      <c r="E1062" s="9">
        <v>45713</v>
      </c>
      <c r="F1062" s="32">
        <v>2995</v>
      </c>
      <c r="G1062" s="32">
        <v>7612</v>
      </c>
      <c r="H1062" s="32">
        <v>2995</v>
      </c>
      <c r="I1062" s="13">
        <v>-3.8E-3</v>
      </c>
    </row>
    <row r="1063" spans="1:9" x14ac:dyDescent="0.3">
      <c r="A1063" s="14">
        <v>43636</v>
      </c>
      <c r="B1063" s="1" t="s">
        <v>465</v>
      </c>
      <c r="C1063" s="1" t="s">
        <v>438</v>
      </c>
      <c r="D1063" s="1">
        <v>2.5000000000000001E-3</v>
      </c>
      <c r="E1063" s="9">
        <v>45498</v>
      </c>
      <c r="F1063" s="32">
        <v>235</v>
      </c>
      <c r="G1063" s="32">
        <v>1470</v>
      </c>
      <c r="H1063" s="32">
        <v>235</v>
      </c>
      <c r="I1063" s="13">
        <v>-1.34E-2</v>
      </c>
    </row>
    <row r="1064" spans="1:9" x14ac:dyDescent="0.3">
      <c r="A1064" s="14">
        <v>43636</v>
      </c>
      <c r="B1064" s="1" t="s">
        <v>472</v>
      </c>
      <c r="C1064" s="1" t="s">
        <v>438</v>
      </c>
      <c r="D1064" s="1">
        <v>7.000000000000001E-3</v>
      </c>
      <c r="E1064" s="9">
        <v>47689</v>
      </c>
      <c r="F1064" s="32">
        <v>557</v>
      </c>
      <c r="G1064" s="32">
        <v>1605</v>
      </c>
      <c r="H1064" s="32">
        <v>555</v>
      </c>
      <c r="I1064" s="13">
        <v>-8.8999999999999999E-3</v>
      </c>
    </row>
    <row r="1065" spans="1:9" x14ac:dyDescent="0.3">
      <c r="A1065" s="14">
        <v>43636</v>
      </c>
      <c r="B1065" s="1" t="s">
        <v>487</v>
      </c>
      <c r="C1065" s="1" t="s">
        <v>438</v>
      </c>
      <c r="D1065" s="1">
        <v>1E-3</v>
      </c>
      <c r="E1065" s="9">
        <v>53898</v>
      </c>
      <c r="F1065" s="32">
        <v>311</v>
      </c>
      <c r="G1065" s="32">
        <v>872</v>
      </c>
      <c r="H1065" s="32">
        <v>283</v>
      </c>
      <c r="I1065" s="13">
        <v>-4.3E-3</v>
      </c>
    </row>
    <row r="1066" spans="1:9" x14ac:dyDescent="0.3">
      <c r="A1066" s="14">
        <v>43640</v>
      </c>
      <c r="C1066" s="1" t="s">
        <v>496</v>
      </c>
      <c r="E1066" s="9">
        <v>43726</v>
      </c>
      <c r="F1066" s="32">
        <v>2595</v>
      </c>
      <c r="G1066" s="32">
        <v>5675</v>
      </c>
      <c r="H1066" s="32">
        <v>2595</v>
      </c>
      <c r="I1066" s="33">
        <v>-5.5900000000000004E-3</v>
      </c>
    </row>
    <row r="1067" spans="1:9" x14ac:dyDescent="0.3">
      <c r="A1067" s="14">
        <v>43640</v>
      </c>
      <c r="C1067" s="1" t="s">
        <v>496</v>
      </c>
      <c r="E1067" s="9">
        <v>43789</v>
      </c>
      <c r="F1067" s="32">
        <v>1299</v>
      </c>
      <c r="G1067" s="32">
        <v>3690</v>
      </c>
      <c r="H1067" s="32">
        <v>1299</v>
      </c>
      <c r="I1067" s="33">
        <v>-5.8300000000000001E-3</v>
      </c>
    </row>
    <row r="1068" spans="1:9" x14ac:dyDescent="0.3">
      <c r="A1068" s="14">
        <v>43640</v>
      </c>
      <c r="C1068" s="1" t="s">
        <v>496</v>
      </c>
      <c r="E1068" s="9">
        <v>43999</v>
      </c>
      <c r="F1068" s="32">
        <v>1316</v>
      </c>
      <c r="G1068" s="32">
        <v>4135</v>
      </c>
      <c r="H1068" s="32">
        <v>1098</v>
      </c>
      <c r="I1068" s="33">
        <v>-5.9199999999999999E-3</v>
      </c>
    </row>
    <row r="1069" spans="1:9" x14ac:dyDescent="0.3">
      <c r="A1069" s="14">
        <v>43647</v>
      </c>
      <c r="C1069" s="1" t="s">
        <v>496</v>
      </c>
      <c r="E1069" s="9">
        <v>43740</v>
      </c>
      <c r="F1069" s="32">
        <v>2696</v>
      </c>
      <c r="G1069" s="32">
        <v>7595</v>
      </c>
      <c r="H1069" s="32">
        <v>2696</v>
      </c>
      <c r="I1069" s="33">
        <v>-5.64E-3</v>
      </c>
    </row>
    <row r="1070" spans="1:9" x14ac:dyDescent="0.3">
      <c r="A1070" s="14">
        <v>43647</v>
      </c>
      <c r="C1070" s="1" t="s">
        <v>496</v>
      </c>
      <c r="E1070" s="9">
        <v>43789</v>
      </c>
      <c r="F1070" s="32">
        <v>898</v>
      </c>
      <c r="G1070" s="32">
        <v>4810</v>
      </c>
      <c r="H1070" s="32">
        <v>898</v>
      </c>
      <c r="I1070" s="33">
        <v>-5.8100000000000001E-3</v>
      </c>
    </row>
    <row r="1071" spans="1:9" x14ac:dyDescent="0.3">
      <c r="A1071" s="14">
        <v>43647</v>
      </c>
      <c r="C1071" s="1" t="s">
        <v>496</v>
      </c>
      <c r="E1071" s="9">
        <v>43999</v>
      </c>
      <c r="F1071" s="32">
        <v>1198</v>
      </c>
      <c r="G1071" s="32">
        <v>4435</v>
      </c>
      <c r="H1071" s="32">
        <v>1198</v>
      </c>
      <c r="I1071" s="33">
        <v>-6.2599999999999999E-3</v>
      </c>
    </row>
    <row r="1072" spans="1:9" x14ac:dyDescent="0.3">
      <c r="A1072" s="14">
        <v>43650</v>
      </c>
      <c r="B1072" s="1" t="s">
        <v>504</v>
      </c>
      <c r="C1072" s="1" t="s">
        <v>430</v>
      </c>
      <c r="D1072" s="1">
        <v>5.0000000000000001E-3</v>
      </c>
      <c r="E1072" s="9">
        <v>47263</v>
      </c>
      <c r="F1072" s="32">
        <v>4972</v>
      </c>
      <c r="G1072" s="32">
        <v>9740</v>
      </c>
      <c r="H1072" s="32">
        <v>4972</v>
      </c>
      <c r="I1072" s="13">
        <v>-1.2999999999999999E-3</v>
      </c>
    </row>
    <row r="1073" spans="1:9" x14ac:dyDescent="0.3">
      <c r="A1073" s="14">
        <v>43650</v>
      </c>
      <c r="B1073" s="1" t="s">
        <v>498</v>
      </c>
      <c r="C1073" s="1" t="s">
        <v>430</v>
      </c>
      <c r="D1073" s="1">
        <v>1.2500000000000001E-2</v>
      </c>
      <c r="E1073" s="9">
        <v>49089</v>
      </c>
      <c r="F1073" s="32">
        <v>2050</v>
      </c>
      <c r="G1073" s="32">
        <v>4546</v>
      </c>
      <c r="H1073" s="32">
        <v>2050</v>
      </c>
      <c r="I1073" s="13">
        <v>2.3E-3</v>
      </c>
    </row>
    <row r="1074" spans="1:9" x14ac:dyDescent="0.3">
      <c r="A1074" s="14">
        <v>43650</v>
      </c>
      <c r="B1074" s="1" t="s">
        <v>503</v>
      </c>
      <c r="C1074" s="1" t="s">
        <v>430</v>
      </c>
      <c r="D1074" s="1">
        <v>1.4999999999999999E-2</v>
      </c>
      <c r="E1074" s="9">
        <v>54933</v>
      </c>
      <c r="F1074" s="32">
        <v>2974</v>
      </c>
      <c r="G1074" s="32">
        <v>4370</v>
      </c>
      <c r="H1074" s="32">
        <v>2974</v>
      </c>
      <c r="I1074" s="13">
        <v>8.0000000000000002E-3</v>
      </c>
    </row>
    <row r="1075" spans="1:9" x14ac:dyDescent="0.3">
      <c r="A1075" s="14">
        <v>43654</v>
      </c>
      <c r="C1075" s="1" t="s">
        <v>496</v>
      </c>
      <c r="E1075" s="9">
        <v>43740</v>
      </c>
      <c r="F1075" s="32">
        <v>2924</v>
      </c>
      <c r="G1075" s="32">
        <v>6770</v>
      </c>
      <c r="H1075" s="32">
        <v>2794</v>
      </c>
      <c r="I1075" s="33">
        <v>-5.5599999999999998E-3</v>
      </c>
    </row>
    <row r="1076" spans="1:9" x14ac:dyDescent="0.3">
      <c r="A1076" s="14">
        <v>43654</v>
      </c>
      <c r="C1076" s="1" t="s">
        <v>496</v>
      </c>
      <c r="E1076" s="9">
        <v>43817</v>
      </c>
      <c r="F1076" s="32">
        <v>1298</v>
      </c>
      <c r="G1076" s="32">
        <v>4840</v>
      </c>
      <c r="H1076" s="32">
        <v>1097</v>
      </c>
      <c r="I1076" s="33">
        <v>-5.6800000000000002E-3</v>
      </c>
    </row>
    <row r="1077" spans="1:9" x14ac:dyDescent="0.3">
      <c r="A1077" s="14">
        <v>43654</v>
      </c>
      <c r="C1077" s="1" t="s">
        <v>496</v>
      </c>
      <c r="E1077" s="9">
        <v>43999</v>
      </c>
      <c r="F1077" s="32">
        <v>1097</v>
      </c>
      <c r="G1077" s="32">
        <v>2990</v>
      </c>
      <c r="H1077" s="32">
        <v>1097</v>
      </c>
      <c r="I1077" s="33">
        <v>-6.2500000000000003E-3</v>
      </c>
    </row>
    <row r="1078" spans="1:9" x14ac:dyDescent="0.3">
      <c r="A1078" s="14">
        <v>43661</v>
      </c>
      <c r="C1078" s="1" t="s">
        <v>496</v>
      </c>
      <c r="E1078" s="9">
        <v>43754</v>
      </c>
      <c r="F1078" s="32">
        <v>2498</v>
      </c>
      <c r="G1078" s="32">
        <v>5750</v>
      </c>
      <c r="H1078" s="32">
        <v>2498</v>
      </c>
      <c r="I1078" s="33">
        <v>-5.6299999999999996E-3</v>
      </c>
    </row>
    <row r="1079" spans="1:9" x14ac:dyDescent="0.3">
      <c r="A1079" s="14">
        <v>43661</v>
      </c>
      <c r="C1079" s="1" t="s">
        <v>496</v>
      </c>
      <c r="E1079" s="9">
        <v>43817</v>
      </c>
      <c r="F1079" s="32">
        <v>1757</v>
      </c>
      <c r="G1079" s="32">
        <v>4220</v>
      </c>
      <c r="H1079" s="32">
        <v>1597</v>
      </c>
      <c r="I1079" s="33">
        <v>-6.0099999999999997E-3</v>
      </c>
    </row>
    <row r="1080" spans="1:9" x14ac:dyDescent="0.3">
      <c r="A1080" s="14">
        <v>43661</v>
      </c>
      <c r="C1080" s="1" t="s">
        <v>496</v>
      </c>
      <c r="E1080" s="9">
        <v>43999</v>
      </c>
      <c r="F1080" s="32">
        <v>1005</v>
      </c>
      <c r="G1080" s="32">
        <v>3525</v>
      </c>
      <c r="H1080" s="32">
        <v>900</v>
      </c>
      <c r="I1080" s="33">
        <v>-6.2100000000000002E-3</v>
      </c>
    </row>
    <row r="1081" spans="1:9" x14ac:dyDescent="0.3">
      <c r="A1081" s="14">
        <v>43664</v>
      </c>
      <c r="B1081" s="1" t="s">
        <v>502</v>
      </c>
      <c r="C1081" s="1" t="s">
        <v>430</v>
      </c>
      <c r="D1081" s="1">
        <v>0</v>
      </c>
      <c r="E1081" s="9">
        <v>44617</v>
      </c>
      <c r="F1081" s="32">
        <v>3156</v>
      </c>
      <c r="G1081" s="32">
        <v>8650</v>
      </c>
      <c r="H1081" s="32">
        <v>2748</v>
      </c>
      <c r="I1081" s="13">
        <v>-6.8999999999999999E-3</v>
      </c>
    </row>
    <row r="1082" spans="1:9" x14ac:dyDescent="0.3">
      <c r="A1082" s="14">
        <v>43664</v>
      </c>
      <c r="B1082" s="1" t="s">
        <v>463</v>
      </c>
      <c r="C1082" s="1" t="s">
        <v>430</v>
      </c>
      <c r="D1082" s="1">
        <v>2.2499999999999999E-2</v>
      </c>
      <c r="E1082" s="9">
        <v>44859</v>
      </c>
      <c r="F1082" s="32">
        <v>4084</v>
      </c>
      <c r="G1082" s="32">
        <v>7580</v>
      </c>
      <c r="H1082" s="32">
        <v>3220</v>
      </c>
      <c r="I1082" s="13">
        <v>-6.8999999999999999E-3</v>
      </c>
    </row>
    <row r="1083" spans="1:9" x14ac:dyDescent="0.3">
      <c r="A1083" s="14">
        <v>43664</v>
      </c>
      <c r="B1083" s="1" t="s">
        <v>506</v>
      </c>
      <c r="C1083" s="1" t="s">
        <v>430</v>
      </c>
      <c r="D1083" s="1">
        <v>0</v>
      </c>
      <c r="E1083" s="9">
        <v>45741</v>
      </c>
      <c r="F1083" s="32">
        <v>3617</v>
      </c>
      <c r="G1083" s="32">
        <v>6855</v>
      </c>
      <c r="H1083" s="32">
        <v>2777</v>
      </c>
      <c r="I1083" s="13">
        <v>-4.4000000000000003E-3</v>
      </c>
    </row>
    <row r="1084" spans="1:9" x14ac:dyDescent="0.3">
      <c r="A1084" s="14">
        <v>43664</v>
      </c>
      <c r="B1084" s="1" t="s">
        <v>491</v>
      </c>
      <c r="C1084" s="1" t="s">
        <v>435</v>
      </c>
      <c r="D1084" s="1">
        <v>1E-3</v>
      </c>
      <c r="E1084" s="9">
        <v>46813</v>
      </c>
      <c r="F1084" s="32">
        <v>334</v>
      </c>
      <c r="G1084" s="32">
        <v>1150</v>
      </c>
      <c r="H1084" s="32">
        <v>320</v>
      </c>
      <c r="I1084" s="13">
        <v>-1.0200000000000001E-2</v>
      </c>
    </row>
    <row r="1085" spans="1:9" x14ac:dyDescent="0.3">
      <c r="A1085" s="14">
        <v>43664</v>
      </c>
      <c r="B1085" s="1" t="s">
        <v>505</v>
      </c>
      <c r="C1085" s="1" t="s">
        <v>438</v>
      </c>
      <c r="D1085" s="1">
        <v>1E-3</v>
      </c>
      <c r="E1085" s="9">
        <v>47178</v>
      </c>
      <c r="F1085" s="32">
        <v>1029</v>
      </c>
      <c r="G1085" s="32">
        <v>2959</v>
      </c>
      <c r="H1085" s="32">
        <v>786</v>
      </c>
      <c r="I1085" s="13">
        <v>-1.01E-2</v>
      </c>
    </row>
    <row r="1086" spans="1:9" x14ac:dyDescent="0.3">
      <c r="A1086" s="14">
        <v>43664</v>
      </c>
      <c r="B1086" s="1" t="s">
        <v>499</v>
      </c>
      <c r="C1086" s="1" t="s">
        <v>438</v>
      </c>
      <c r="D1086" s="1">
        <v>1E-3</v>
      </c>
      <c r="E1086" s="9">
        <v>49881</v>
      </c>
      <c r="F1086" s="32">
        <v>513</v>
      </c>
      <c r="G1086" s="32">
        <v>1317</v>
      </c>
      <c r="H1086" s="32">
        <v>388</v>
      </c>
      <c r="I1086" s="13">
        <v>-6.8999999999999999E-3</v>
      </c>
    </row>
    <row r="1087" spans="1:9" x14ac:dyDescent="0.3">
      <c r="A1087" s="14">
        <v>43668</v>
      </c>
      <c r="C1087" s="1" t="s">
        <v>496</v>
      </c>
      <c r="E1087" s="9">
        <v>43754</v>
      </c>
      <c r="F1087" s="32">
        <v>2496</v>
      </c>
      <c r="G1087" s="32">
        <v>6385</v>
      </c>
      <c r="H1087" s="32">
        <v>2496</v>
      </c>
      <c r="I1087" s="33">
        <v>-5.45E-3</v>
      </c>
    </row>
    <row r="1088" spans="1:9" x14ac:dyDescent="0.3">
      <c r="A1088" s="14">
        <v>43668</v>
      </c>
      <c r="C1088" s="1" t="s">
        <v>496</v>
      </c>
      <c r="E1088" s="9">
        <v>43817</v>
      </c>
      <c r="F1088" s="32">
        <v>1384</v>
      </c>
      <c r="G1088" s="32">
        <v>4605</v>
      </c>
      <c r="H1088" s="32">
        <v>1296</v>
      </c>
      <c r="I1088" s="33">
        <v>-5.96E-3</v>
      </c>
    </row>
    <row r="1089" spans="1:9" x14ac:dyDescent="0.3">
      <c r="A1089" s="14">
        <v>43668</v>
      </c>
      <c r="C1089" s="1" t="s">
        <v>496</v>
      </c>
      <c r="E1089" s="9">
        <v>44027</v>
      </c>
      <c r="F1089" s="32">
        <v>1419</v>
      </c>
      <c r="G1089" s="32">
        <v>4390</v>
      </c>
      <c r="H1089" s="32">
        <v>1196</v>
      </c>
      <c r="I1089" s="33">
        <v>-6.5500000000000003E-3</v>
      </c>
    </row>
    <row r="1090" spans="1:9" x14ac:dyDescent="0.3">
      <c r="A1090" s="14">
        <v>43675</v>
      </c>
      <c r="C1090" s="1" t="s">
        <v>496</v>
      </c>
      <c r="E1090" s="9">
        <v>43768</v>
      </c>
      <c r="F1090" s="32">
        <v>2613</v>
      </c>
      <c r="G1090" s="32">
        <v>6305</v>
      </c>
      <c r="H1090" s="32">
        <v>2496</v>
      </c>
      <c r="I1090" s="33">
        <v>-5.4099999999999999E-3</v>
      </c>
    </row>
    <row r="1091" spans="1:9" x14ac:dyDescent="0.3">
      <c r="A1091" s="14">
        <v>43675</v>
      </c>
      <c r="C1091" s="1" t="s">
        <v>496</v>
      </c>
      <c r="E1091" s="9">
        <v>43817</v>
      </c>
      <c r="F1091" s="32">
        <v>1170</v>
      </c>
      <c r="G1091" s="32">
        <v>4670</v>
      </c>
      <c r="H1091" s="32">
        <v>1170</v>
      </c>
      <c r="I1091" s="33">
        <v>-5.8900000000000003E-3</v>
      </c>
    </row>
    <row r="1092" spans="1:9" x14ac:dyDescent="0.3">
      <c r="A1092" s="14">
        <v>43675</v>
      </c>
      <c r="C1092" s="1" t="s">
        <v>496</v>
      </c>
      <c r="E1092" s="9">
        <v>43915</v>
      </c>
      <c r="F1092" s="32">
        <v>396</v>
      </c>
      <c r="G1092" s="32">
        <v>1495</v>
      </c>
      <c r="H1092" s="32">
        <v>396</v>
      </c>
      <c r="I1092" s="33">
        <v>-6.5300000000000002E-3</v>
      </c>
    </row>
    <row r="1093" spans="1:9" x14ac:dyDescent="0.3">
      <c r="A1093" s="14">
        <v>43675</v>
      </c>
      <c r="C1093" s="1" t="s">
        <v>496</v>
      </c>
      <c r="E1093" s="9">
        <v>44027</v>
      </c>
      <c r="F1093" s="32">
        <v>1195</v>
      </c>
      <c r="G1093" s="32">
        <v>3790</v>
      </c>
      <c r="H1093" s="32">
        <v>1195</v>
      </c>
      <c r="I1093" s="33">
        <v>-6.4999999999999997E-3</v>
      </c>
    </row>
    <row r="1094" spans="1:9" x14ac:dyDescent="0.3">
      <c r="A1094" s="14">
        <v>43678</v>
      </c>
      <c r="B1094" s="1" t="s">
        <v>462</v>
      </c>
      <c r="C1094" s="1" t="s">
        <v>430</v>
      </c>
      <c r="D1094" s="1">
        <v>2.75E-2</v>
      </c>
      <c r="E1094" s="9">
        <v>46685</v>
      </c>
      <c r="F1094" s="32">
        <v>2412</v>
      </c>
      <c r="G1094" s="32">
        <v>4377</v>
      </c>
      <c r="H1094" s="32">
        <v>2089</v>
      </c>
      <c r="I1094" s="13">
        <v>-3.5000000000000001E-3</v>
      </c>
    </row>
    <row r="1095" spans="1:9" x14ac:dyDescent="0.3">
      <c r="A1095" s="14">
        <v>43678</v>
      </c>
      <c r="B1095" s="1" t="s">
        <v>470</v>
      </c>
      <c r="C1095" s="1" t="s">
        <v>430</v>
      </c>
      <c r="D1095" s="1">
        <v>2.5000000000000001E-2</v>
      </c>
      <c r="E1095" s="9">
        <v>47628</v>
      </c>
      <c r="F1095" s="32">
        <v>2766</v>
      </c>
      <c r="G1095" s="32">
        <v>5352</v>
      </c>
      <c r="H1095" s="32">
        <v>2125</v>
      </c>
      <c r="I1095" s="13">
        <v>-1E-3</v>
      </c>
    </row>
    <row r="1096" spans="1:9" x14ac:dyDescent="0.3">
      <c r="A1096" s="14">
        <v>43678</v>
      </c>
      <c r="B1096" s="1" t="s">
        <v>441</v>
      </c>
      <c r="C1096" s="1" t="s">
        <v>430</v>
      </c>
      <c r="D1096" s="1">
        <v>4.7500000000000001E-2</v>
      </c>
      <c r="E1096" s="9">
        <v>49424</v>
      </c>
      <c r="F1096" s="32">
        <v>2326</v>
      </c>
      <c r="G1096" s="32">
        <v>4269</v>
      </c>
      <c r="H1096" s="32">
        <v>1783</v>
      </c>
      <c r="I1096" s="13">
        <v>1.8E-3</v>
      </c>
    </row>
    <row r="1097" spans="1:9" x14ac:dyDescent="0.3">
      <c r="A1097" s="14">
        <v>43682</v>
      </c>
      <c r="C1097" s="1" t="s">
        <v>496</v>
      </c>
      <c r="E1097" s="9">
        <v>43768</v>
      </c>
      <c r="F1097" s="32">
        <v>3116</v>
      </c>
      <c r="G1097" s="32">
        <v>9670</v>
      </c>
      <c r="H1097" s="32">
        <v>2620</v>
      </c>
      <c r="I1097" s="33">
        <v>-5.6100000000000004E-3</v>
      </c>
    </row>
    <row r="1098" spans="1:9" x14ac:dyDescent="0.3">
      <c r="A1098" s="14">
        <v>43682</v>
      </c>
      <c r="C1098" s="1" t="s">
        <v>496</v>
      </c>
      <c r="E1098" s="9">
        <v>43845</v>
      </c>
      <c r="F1098" s="32">
        <v>1495</v>
      </c>
      <c r="G1098" s="32">
        <v>4070</v>
      </c>
      <c r="H1098" s="32">
        <v>1495</v>
      </c>
      <c r="I1098" s="33">
        <v>-6.5799999999999999E-3</v>
      </c>
    </row>
    <row r="1099" spans="1:9" x14ac:dyDescent="0.3">
      <c r="A1099" s="14">
        <v>43682</v>
      </c>
      <c r="C1099" s="1" t="s">
        <v>496</v>
      </c>
      <c r="E1099" s="9">
        <v>44027</v>
      </c>
      <c r="F1099" s="32">
        <v>1246</v>
      </c>
      <c r="G1099" s="32">
        <v>3160</v>
      </c>
      <c r="H1099" s="32">
        <v>1196</v>
      </c>
      <c r="I1099" s="33">
        <v>-6.45E-3</v>
      </c>
    </row>
    <row r="1100" spans="1:9" x14ac:dyDescent="0.3">
      <c r="A1100" s="14">
        <v>43689</v>
      </c>
      <c r="C1100" s="1" t="s">
        <v>496</v>
      </c>
      <c r="E1100" s="9">
        <v>43783</v>
      </c>
      <c r="F1100" s="32">
        <v>2796</v>
      </c>
      <c r="G1100" s="32">
        <v>6813</v>
      </c>
      <c r="H1100" s="32">
        <v>2796</v>
      </c>
      <c r="I1100" s="33">
        <v>-5.9899999999999997E-3</v>
      </c>
    </row>
    <row r="1101" spans="1:9" x14ac:dyDescent="0.3">
      <c r="A1101" s="14">
        <v>43689</v>
      </c>
      <c r="C1101" s="1" t="s">
        <v>496</v>
      </c>
      <c r="E1101" s="9">
        <v>43845</v>
      </c>
      <c r="F1101" s="32">
        <v>1298</v>
      </c>
      <c r="G1101" s="32">
        <v>5665</v>
      </c>
      <c r="H1101" s="32">
        <v>1197</v>
      </c>
      <c r="I1101" s="33">
        <v>-6.7799999999999996E-3</v>
      </c>
    </row>
    <row r="1102" spans="1:9" x14ac:dyDescent="0.3">
      <c r="A1102" s="14">
        <v>43689</v>
      </c>
      <c r="C1102" s="1" t="s">
        <v>496</v>
      </c>
      <c r="E1102" s="9">
        <v>44027</v>
      </c>
      <c r="F1102" s="32">
        <v>1298</v>
      </c>
      <c r="G1102" s="32">
        <v>4730</v>
      </c>
      <c r="H1102" s="32">
        <v>1197</v>
      </c>
      <c r="I1102" s="33">
        <v>-6.79E-3</v>
      </c>
    </row>
    <row r="1103" spans="1:9" x14ac:dyDescent="0.3">
      <c r="A1103" s="14">
        <v>43696</v>
      </c>
      <c r="C1103" s="1" t="s">
        <v>496</v>
      </c>
      <c r="E1103" s="9">
        <v>43783</v>
      </c>
      <c r="F1103" s="32">
        <v>2497</v>
      </c>
      <c r="G1103" s="32">
        <v>6150</v>
      </c>
      <c r="H1103" s="32">
        <v>2497</v>
      </c>
      <c r="I1103" s="33">
        <v>-6.1199999999999996E-3</v>
      </c>
    </row>
    <row r="1104" spans="1:9" x14ac:dyDescent="0.3">
      <c r="A1104" s="14">
        <v>43696</v>
      </c>
      <c r="C1104" s="1" t="s">
        <v>496</v>
      </c>
      <c r="E1104" s="9">
        <v>43845</v>
      </c>
      <c r="F1104" s="32">
        <v>1397</v>
      </c>
      <c r="G1104" s="32">
        <v>3890</v>
      </c>
      <c r="H1104" s="32">
        <v>1397</v>
      </c>
      <c r="I1104" s="33">
        <v>-7.3000000000000001E-3</v>
      </c>
    </row>
    <row r="1105" spans="1:9" x14ac:dyDescent="0.3">
      <c r="A1105" s="14">
        <v>43696</v>
      </c>
      <c r="C1105" s="1" t="s">
        <v>496</v>
      </c>
      <c r="E1105" s="9">
        <v>44055</v>
      </c>
      <c r="F1105" s="32">
        <v>1384</v>
      </c>
      <c r="G1105" s="32">
        <v>3625</v>
      </c>
      <c r="H1105" s="32">
        <v>1297</v>
      </c>
      <c r="I1105" s="33">
        <v>-7.28E-3</v>
      </c>
    </row>
    <row r="1106" spans="1:9" x14ac:dyDescent="0.3">
      <c r="A1106" s="14">
        <v>43703</v>
      </c>
      <c r="C1106" s="1" t="s">
        <v>496</v>
      </c>
      <c r="E1106" s="9">
        <v>43796</v>
      </c>
      <c r="F1106" s="32">
        <v>2787</v>
      </c>
      <c r="G1106" s="32">
        <v>5300</v>
      </c>
      <c r="H1106" s="32">
        <v>2500</v>
      </c>
      <c r="I1106" s="33">
        <v>-5.8900000000000003E-3</v>
      </c>
    </row>
    <row r="1107" spans="1:9" x14ac:dyDescent="0.3">
      <c r="A1107" s="14">
        <v>43703</v>
      </c>
      <c r="C1107" s="1" t="s">
        <v>496</v>
      </c>
      <c r="E1107" s="9">
        <v>43845</v>
      </c>
      <c r="F1107" s="32">
        <v>932</v>
      </c>
      <c r="G1107" s="32">
        <v>3795</v>
      </c>
      <c r="H1107" s="32">
        <v>796</v>
      </c>
      <c r="I1107" s="33">
        <v>-7.0099999999999997E-3</v>
      </c>
    </row>
    <row r="1108" spans="1:9" x14ac:dyDescent="0.3">
      <c r="A1108" s="14">
        <v>43703</v>
      </c>
      <c r="C1108" s="1" t="s">
        <v>496</v>
      </c>
      <c r="E1108" s="9">
        <v>43943</v>
      </c>
      <c r="F1108" s="32">
        <v>441</v>
      </c>
      <c r="G1108" s="32">
        <v>2290</v>
      </c>
      <c r="H1108" s="32">
        <v>398</v>
      </c>
      <c r="I1108" s="33">
        <v>-7.3800000000000003E-3</v>
      </c>
    </row>
    <row r="1109" spans="1:9" x14ac:dyDescent="0.3">
      <c r="A1109" s="14">
        <v>43703</v>
      </c>
      <c r="C1109" s="1" t="s">
        <v>496</v>
      </c>
      <c r="E1109" s="9">
        <v>44055</v>
      </c>
      <c r="F1109" s="32">
        <v>1284</v>
      </c>
      <c r="G1109" s="32">
        <v>5511</v>
      </c>
      <c r="H1109" s="32">
        <v>1094</v>
      </c>
      <c r="I1109" s="33">
        <v>-7.1700000000000002E-3</v>
      </c>
    </row>
    <row r="1110" spans="1:9" x14ac:dyDescent="0.3">
      <c r="A1110" s="14">
        <v>43710</v>
      </c>
      <c r="C1110" s="1" t="s">
        <v>496</v>
      </c>
      <c r="E1110" s="9">
        <v>43796</v>
      </c>
      <c r="F1110" s="32">
        <v>2702</v>
      </c>
      <c r="G1110" s="32">
        <v>7441</v>
      </c>
      <c r="H1110" s="32">
        <v>2593</v>
      </c>
      <c r="I1110" s="33">
        <v>-6.1399999999999996E-3</v>
      </c>
    </row>
    <row r="1111" spans="1:9" x14ac:dyDescent="0.3">
      <c r="A1111" s="14">
        <v>43710</v>
      </c>
      <c r="C1111" s="1" t="s">
        <v>496</v>
      </c>
      <c r="E1111" s="9">
        <v>43873</v>
      </c>
      <c r="F1111" s="32">
        <v>1225</v>
      </c>
      <c r="G1111" s="32">
        <v>4606</v>
      </c>
      <c r="H1111" s="32">
        <v>1099</v>
      </c>
      <c r="I1111" s="33">
        <v>-7.0699999999999999E-3</v>
      </c>
    </row>
    <row r="1112" spans="1:9" x14ac:dyDescent="0.3">
      <c r="A1112" s="14">
        <v>43710</v>
      </c>
      <c r="C1112" s="1" t="s">
        <v>496</v>
      </c>
      <c r="E1112" s="9">
        <v>44055</v>
      </c>
      <c r="F1112" s="32">
        <v>1402</v>
      </c>
      <c r="G1112" s="32">
        <v>4846</v>
      </c>
      <c r="H1112" s="32">
        <v>1193</v>
      </c>
      <c r="I1112" s="33">
        <v>-7.4200000000000004E-3</v>
      </c>
    </row>
    <row r="1113" spans="1:9" x14ac:dyDescent="0.3">
      <c r="A1113" s="14">
        <v>43713</v>
      </c>
      <c r="B1113" s="1" t="s">
        <v>504</v>
      </c>
      <c r="C1113" s="1" t="s">
        <v>430</v>
      </c>
      <c r="D1113" s="1">
        <v>5.0000000000000001E-3</v>
      </c>
      <c r="E1113" s="9">
        <v>47263</v>
      </c>
      <c r="F1113" s="32">
        <v>3945</v>
      </c>
      <c r="G1113" s="32">
        <v>6450</v>
      </c>
      <c r="H1113" s="32">
        <v>3945</v>
      </c>
      <c r="I1113" s="13">
        <v>-3.5999999999999999E-3</v>
      </c>
    </row>
    <row r="1114" spans="1:9" x14ac:dyDescent="0.3">
      <c r="A1114" s="14">
        <v>43713</v>
      </c>
      <c r="B1114" s="1" t="s">
        <v>498</v>
      </c>
      <c r="C1114" s="1" t="s">
        <v>430</v>
      </c>
      <c r="D1114" s="1">
        <v>1.2500000000000001E-2</v>
      </c>
      <c r="E1114" s="9">
        <v>49089</v>
      </c>
      <c r="F1114" s="32">
        <v>1513</v>
      </c>
      <c r="G1114" s="32">
        <v>2945</v>
      </c>
      <c r="H1114" s="32">
        <v>1513</v>
      </c>
      <c r="I1114" s="13">
        <v>-2.9999999999999997E-4</v>
      </c>
    </row>
    <row r="1115" spans="1:9" x14ac:dyDescent="0.3">
      <c r="A1115" s="14">
        <v>43713</v>
      </c>
      <c r="B1115" s="1" t="s">
        <v>490</v>
      </c>
      <c r="C1115" s="1" t="s">
        <v>430</v>
      </c>
      <c r="D1115" s="1">
        <v>1.7500000000000002E-2</v>
      </c>
      <c r="E1115" s="9">
        <v>50946</v>
      </c>
      <c r="F1115" s="32">
        <v>1676</v>
      </c>
      <c r="G1115" s="32">
        <v>3250</v>
      </c>
      <c r="H1115" s="32">
        <v>1676</v>
      </c>
      <c r="I1115" s="13">
        <v>1.9E-3</v>
      </c>
    </row>
    <row r="1116" spans="1:9" x14ac:dyDescent="0.3">
      <c r="A1116" s="14">
        <v>43713</v>
      </c>
      <c r="B1116" s="1" t="s">
        <v>503</v>
      </c>
      <c r="C1116" s="1" t="s">
        <v>430</v>
      </c>
      <c r="D1116" s="1">
        <v>1.4999999999999999E-2</v>
      </c>
      <c r="E1116" s="9">
        <v>54933</v>
      </c>
      <c r="F1116" s="32">
        <v>3005</v>
      </c>
      <c r="G1116" s="32">
        <v>4044</v>
      </c>
      <c r="H1116" s="32">
        <v>3005</v>
      </c>
      <c r="I1116" s="13">
        <v>5.1999999999999998E-3</v>
      </c>
    </row>
    <row r="1117" spans="1:9" x14ac:dyDescent="0.3">
      <c r="A1117" s="14">
        <v>43717</v>
      </c>
      <c r="C1117" s="1" t="s">
        <v>496</v>
      </c>
      <c r="E1117" s="9">
        <v>43810</v>
      </c>
      <c r="F1117" s="32">
        <v>2497</v>
      </c>
      <c r="G1117" s="32">
        <v>7291</v>
      </c>
      <c r="H1117" s="32">
        <v>2497</v>
      </c>
      <c r="I1117" s="33">
        <v>-6.0899999999999999E-3</v>
      </c>
    </row>
    <row r="1118" spans="1:9" x14ac:dyDescent="0.3">
      <c r="A1118" s="14">
        <v>43717</v>
      </c>
      <c r="C1118" s="1" t="s">
        <v>496</v>
      </c>
      <c r="E1118" s="9">
        <v>43873</v>
      </c>
      <c r="F1118" s="32">
        <v>1095</v>
      </c>
      <c r="G1118" s="32">
        <v>4780</v>
      </c>
      <c r="H1118" s="32">
        <v>1095</v>
      </c>
      <c r="I1118" s="33">
        <v>-6.9899999999999997E-3</v>
      </c>
    </row>
    <row r="1119" spans="1:9" x14ac:dyDescent="0.3">
      <c r="A1119" s="14">
        <v>43717</v>
      </c>
      <c r="C1119" s="1" t="s">
        <v>496</v>
      </c>
      <c r="E1119" s="9">
        <v>44055</v>
      </c>
      <c r="F1119" s="32">
        <v>1197</v>
      </c>
      <c r="G1119" s="32">
        <v>4216</v>
      </c>
      <c r="H1119" s="32">
        <v>1197</v>
      </c>
      <c r="I1119" s="33">
        <v>-7.2899999999999996E-3</v>
      </c>
    </row>
    <row r="1120" spans="1:9" x14ac:dyDescent="0.3">
      <c r="A1120" s="14">
        <v>43724</v>
      </c>
      <c r="C1120" s="1" t="s">
        <v>496</v>
      </c>
      <c r="E1120" s="9">
        <v>43810</v>
      </c>
      <c r="F1120" s="32">
        <v>2397</v>
      </c>
      <c r="G1120" s="32">
        <v>6245</v>
      </c>
      <c r="H1120" s="32">
        <v>2397</v>
      </c>
      <c r="I1120" s="33">
        <v>-5.7299999999999999E-3</v>
      </c>
    </row>
    <row r="1121" spans="1:9" x14ac:dyDescent="0.3">
      <c r="A1121" s="14">
        <v>43724</v>
      </c>
      <c r="C1121" s="1" t="s">
        <v>496</v>
      </c>
      <c r="E1121" s="9">
        <v>43873</v>
      </c>
      <c r="F1121" s="32">
        <v>975</v>
      </c>
      <c r="G1121" s="32">
        <v>3700</v>
      </c>
      <c r="H1121" s="32">
        <v>975</v>
      </c>
      <c r="I1121" s="33">
        <v>-6.2399999999999999E-3</v>
      </c>
    </row>
    <row r="1122" spans="1:9" x14ac:dyDescent="0.3">
      <c r="A1122" s="14">
        <v>43724</v>
      </c>
      <c r="C1122" s="1" t="s">
        <v>496</v>
      </c>
      <c r="E1122" s="9">
        <v>44083</v>
      </c>
      <c r="F1122" s="32">
        <v>1000</v>
      </c>
      <c r="G1122" s="32">
        <v>4000</v>
      </c>
      <c r="H1122" s="32">
        <v>1000</v>
      </c>
      <c r="I1122" s="33">
        <v>-6.2399999999999999E-3</v>
      </c>
    </row>
    <row r="1123" spans="1:9" x14ac:dyDescent="0.3">
      <c r="A1123" s="14">
        <v>43727</v>
      </c>
      <c r="B1123" s="1" t="s">
        <v>467</v>
      </c>
      <c r="C1123" s="1" t="s">
        <v>430</v>
      </c>
      <c r="D1123" s="1">
        <v>1.7500000000000002E-2</v>
      </c>
      <c r="E1123" s="9">
        <v>45071</v>
      </c>
      <c r="F1123" s="32">
        <v>3582</v>
      </c>
      <c r="G1123" s="32">
        <v>5935</v>
      </c>
      <c r="H1123" s="32">
        <v>3582</v>
      </c>
      <c r="I1123" s="13">
        <v>-6.6E-3</v>
      </c>
    </row>
    <row r="1124" spans="1:9" x14ac:dyDescent="0.3">
      <c r="A1124" s="14">
        <v>43727</v>
      </c>
      <c r="B1124" s="1" t="s">
        <v>506</v>
      </c>
      <c r="C1124" s="1" t="s">
        <v>430</v>
      </c>
      <c r="D1124" s="1">
        <v>0</v>
      </c>
      <c r="E1124" s="9">
        <v>45741</v>
      </c>
      <c r="F1124" s="32">
        <v>3946</v>
      </c>
      <c r="G1124" s="32">
        <v>7656</v>
      </c>
      <c r="H1124" s="32">
        <v>3946</v>
      </c>
      <c r="I1124" s="13">
        <v>-5.0000000000000001E-3</v>
      </c>
    </row>
    <row r="1125" spans="1:9" x14ac:dyDescent="0.3">
      <c r="A1125" s="14">
        <v>43727</v>
      </c>
      <c r="B1125" s="1" t="s">
        <v>456</v>
      </c>
      <c r="C1125" s="1" t="s">
        <v>430</v>
      </c>
      <c r="D1125" s="1">
        <v>3.5000000000000003E-2</v>
      </c>
      <c r="E1125" s="9">
        <v>46137</v>
      </c>
      <c r="F1125" s="32">
        <v>1728</v>
      </c>
      <c r="G1125" s="32">
        <v>3745</v>
      </c>
      <c r="H1125" s="32">
        <v>1470</v>
      </c>
      <c r="I1125" s="13">
        <v>-4.7999999999999996E-3</v>
      </c>
    </row>
    <row r="1126" spans="1:9" x14ac:dyDescent="0.3">
      <c r="A1126" s="14">
        <v>43727</v>
      </c>
      <c r="B1126" s="1" t="s">
        <v>491</v>
      </c>
      <c r="C1126" s="1" t="s">
        <v>435</v>
      </c>
      <c r="D1126" s="1">
        <v>1E-3</v>
      </c>
      <c r="E1126" s="9">
        <v>46813</v>
      </c>
      <c r="F1126" s="32">
        <v>474</v>
      </c>
      <c r="G1126" s="32">
        <v>1313</v>
      </c>
      <c r="H1126" s="32">
        <v>433</v>
      </c>
      <c r="I1126" s="13">
        <v>-1.0699999999999999E-2</v>
      </c>
    </row>
    <row r="1127" spans="1:9" x14ac:dyDescent="0.3">
      <c r="A1127" s="14">
        <v>43727</v>
      </c>
      <c r="B1127" s="1" t="s">
        <v>505</v>
      </c>
      <c r="C1127" s="1" t="s">
        <v>438</v>
      </c>
      <c r="D1127" s="1">
        <v>1E-3</v>
      </c>
      <c r="E1127" s="9">
        <v>47178</v>
      </c>
      <c r="F1127" s="32">
        <v>1172</v>
      </c>
      <c r="G1127" s="32">
        <v>2173</v>
      </c>
      <c r="H1127" s="32">
        <v>910</v>
      </c>
      <c r="I1127" s="13">
        <v>-1.1599999999999999E-2</v>
      </c>
    </row>
    <row r="1128" spans="1:9" x14ac:dyDescent="0.3">
      <c r="A1128" s="14">
        <v>43727</v>
      </c>
      <c r="B1128" s="1" t="s">
        <v>499</v>
      </c>
      <c r="C1128" s="1" t="s">
        <v>438</v>
      </c>
      <c r="D1128" s="1">
        <v>1E-3</v>
      </c>
      <c r="E1128" s="9">
        <v>49881</v>
      </c>
      <c r="F1128" s="32">
        <v>532</v>
      </c>
      <c r="G1128" s="32">
        <v>1275</v>
      </c>
      <c r="H1128" s="32">
        <v>404</v>
      </c>
      <c r="I1128" s="13">
        <v>-8.9999999999999993E-3</v>
      </c>
    </row>
    <row r="1129" spans="1:9" x14ac:dyDescent="0.3">
      <c r="A1129" s="14">
        <v>43731</v>
      </c>
      <c r="C1129" s="1" t="s">
        <v>496</v>
      </c>
      <c r="E1129" s="9">
        <v>43789</v>
      </c>
      <c r="F1129" s="32">
        <v>397</v>
      </c>
      <c r="G1129" s="32">
        <v>2158</v>
      </c>
      <c r="H1129" s="32">
        <v>397</v>
      </c>
      <c r="I1129" s="33">
        <v>-5.96E-3</v>
      </c>
    </row>
    <row r="1130" spans="1:9" x14ac:dyDescent="0.3">
      <c r="A1130" s="14">
        <v>43731</v>
      </c>
      <c r="C1130" s="1" t="s">
        <v>496</v>
      </c>
      <c r="E1130" s="9">
        <v>43803</v>
      </c>
      <c r="F1130" s="32">
        <v>2578</v>
      </c>
      <c r="G1130" s="32">
        <v>6090</v>
      </c>
      <c r="H1130" s="32">
        <v>2394</v>
      </c>
      <c r="I1130" s="33">
        <v>-5.6699999999999997E-3</v>
      </c>
    </row>
    <row r="1131" spans="1:9" x14ac:dyDescent="0.3">
      <c r="A1131" s="14">
        <v>43731</v>
      </c>
      <c r="C1131" s="1" t="s">
        <v>496</v>
      </c>
      <c r="E1131" s="9">
        <v>43873</v>
      </c>
      <c r="F1131" s="32">
        <v>889</v>
      </c>
      <c r="G1131" s="32">
        <v>3285</v>
      </c>
      <c r="H1131" s="32">
        <v>798</v>
      </c>
      <c r="I1131" s="33">
        <v>-5.9100000000000003E-3</v>
      </c>
    </row>
    <row r="1132" spans="1:9" x14ac:dyDescent="0.3">
      <c r="A1132" s="14">
        <v>43731</v>
      </c>
      <c r="C1132" s="1" t="s">
        <v>496</v>
      </c>
      <c r="E1132" s="9">
        <v>44083</v>
      </c>
      <c r="F1132" s="32">
        <v>833</v>
      </c>
      <c r="G1132" s="32">
        <v>2945</v>
      </c>
      <c r="H1132" s="32">
        <v>796</v>
      </c>
      <c r="I1132" s="33">
        <v>-6.0899999999999999E-3</v>
      </c>
    </row>
    <row r="1133" spans="1:9" x14ac:dyDescent="0.3">
      <c r="A1133" s="14">
        <v>43738</v>
      </c>
      <c r="C1133" s="1" t="s">
        <v>496</v>
      </c>
      <c r="E1133" s="9">
        <v>43803</v>
      </c>
      <c r="F1133" s="32">
        <v>2022</v>
      </c>
      <c r="G1133" s="32">
        <v>4935</v>
      </c>
      <c r="H1133" s="32">
        <v>1998</v>
      </c>
      <c r="I1133" s="33">
        <v>-5.8799999999999998E-3</v>
      </c>
    </row>
    <row r="1134" spans="1:9" x14ac:dyDescent="0.3">
      <c r="A1134" s="14">
        <v>43738</v>
      </c>
      <c r="C1134" s="1" t="s">
        <v>496</v>
      </c>
      <c r="E1134" s="9">
        <v>43810</v>
      </c>
      <c r="F1134" s="32">
        <v>708</v>
      </c>
      <c r="G1134" s="32">
        <v>1894</v>
      </c>
      <c r="H1134" s="32">
        <v>699</v>
      </c>
      <c r="I1134" s="33">
        <v>-6.4700000000000001E-3</v>
      </c>
    </row>
    <row r="1135" spans="1:9" x14ac:dyDescent="0.3">
      <c r="A1135" s="14">
        <v>43738</v>
      </c>
      <c r="C1135" s="1" t="s">
        <v>496</v>
      </c>
      <c r="E1135" s="9">
        <v>43901</v>
      </c>
      <c r="F1135" s="32">
        <v>1290</v>
      </c>
      <c r="G1135" s="32">
        <v>3615</v>
      </c>
      <c r="H1135" s="32">
        <v>1096</v>
      </c>
      <c r="I1135" s="33">
        <v>-6.1399999999999996E-3</v>
      </c>
    </row>
    <row r="1136" spans="1:9" x14ac:dyDescent="0.3">
      <c r="A1136" s="14">
        <v>43738</v>
      </c>
      <c r="C1136" s="1" t="s">
        <v>496</v>
      </c>
      <c r="E1136" s="9">
        <v>44083</v>
      </c>
      <c r="F1136" s="32">
        <v>1057</v>
      </c>
      <c r="G1136" s="32">
        <v>2915</v>
      </c>
      <c r="H1136" s="32">
        <v>898</v>
      </c>
      <c r="I1136" s="33">
        <v>-6.3200000000000001E-3</v>
      </c>
    </row>
    <row r="1137" spans="1:9" x14ac:dyDescent="0.3">
      <c r="A1137" s="14">
        <v>43741</v>
      </c>
      <c r="B1137" s="1" t="s">
        <v>507</v>
      </c>
      <c r="C1137" s="1" t="s">
        <v>430</v>
      </c>
      <c r="D1137" s="1">
        <v>0</v>
      </c>
      <c r="E1137" s="9">
        <v>47447</v>
      </c>
      <c r="F1137" s="32">
        <v>7142</v>
      </c>
      <c r="G1137" s="32">
        <v>9750</v>
      </c>
      <c r="H1137" s="32">
        <v>5807</v>
      </c>
      <c r="I1137" s="13">
        <v>-2.3999999999999998E-3</v>
      </c>
    </row>
    <row r="1138" spans="1:9" x14ac:dyDescent="0.3">
      <c r="A1138" s="14">
        <v>43741</v>
      </c>
      <c r="B1138" s="1" t="s">
        <v>503</v>
      </c>
      <c r="C1138" s="1" t="s">
        <v>430</v>
      </c>
      <c r="D1138" s="1">
        <v>1.4999999999999999E-2</v>
      </c>
      <c r="E1138" s="9">
        <v>54933</v>
      </c>
      <c r="F1138" s="32">
        <v>3038</v>
      </c>
      <c r="G1138" s="32">
        <v>3629</v>
      </c>
      <c r="H1138" s="32">
        <v>2368</v>
      </c>
      <c r="I1138" s="13">
        <v>5.4999999999999997E-3</v>
      </c>
    </row>
    <row r="1139" spans="1:9" x14ac:dyDescent="0.3">
      <c r="A1139" s="14">
        <v>43741</v>
      </c>
      <c r="B1139" s="1" t="s">
        <v>442</v>
      </c>
      <c r="C1139" s="1" t="s">
        <v>430</v>
      </c>
      <c r="D1139" s="1">
        <v>0.04</v>
      </c>
      <c r="E1139" s="9">
        <v>56729</v>
      </c>
      <c r="F1139" s="32">
        <v>1657</v>
      </c>
      <c r="G1139" s="32">
        <v>2169</v>
      </c>
      <c r="H1139" s="32">
        <v>1323</v>
      </c>
      <c r="I1139" s="13">
        <v>6.0000000000000001E-3</v>
      </c>
    </row>
    <row r="1140" spans="1:9" x14ac:dyDescent="0.3">
      <c r="A1140" s="14">
        <v>43745</v>
      </c>
      <c r="C1140" s="1" t="s">
        <v>496</v>
      </c>
      <c r="E1140" s="9">
        <v>43838</v>
      </c>
      <c r="F1140" s="32">
        <v>2696</v>
      </c>
      <c r="G1140" s="32">
        <v>5895</v>
      </c>
      <c r="H1140" s="32">
        <v>2696</v>
      </c>
      <c r="I1140" s="33">
        <v>-6.3899999999999998E-3</v>
      </c>
    </row>
    <row r="1141" spans="1:9" x14ac:dyDescent="0.3">
      <c r="A1141" s="14">
        <v>43745</v>
      </c>
      <c r="C1141" s="1" t="s">
        <v>496</v>
      </c>
      <c r="E1141" s="9">
        <v>43901</v>
      </c>
      <c r="F1141" s="32">
        <v>1085</v>
      </c>
      <c r="G1141" s="32">
        <v>3510</v>
      </c>
      <c r="H1141" s="32">
        <v>996</v>
      </c>
      <c r="I1141" s="33">
        <v>-6.2700000000000004E-3</v>
      </c>
    </row>
    <row r="1142" spans="1:9" x14ac:dyDescent="0.3">
      <c r="A1142" s="14">
        <v>43745</v>
      </c>
      <c r="C1142" s="1" t="s">
        <v>496</v>
      </c>
      <c r="E1142" s="9">
        <v>44083</v>
      </c>
      <c r="F1142" s="32">
        <v>1197</v>
      </c>
      <c r="G1142" s="32">
        <v>3280</v>
      </c>
      <c r="H1142" s="32">
        <v>1197</v>
      </c>
      <c r="I1142" s="33">
        <v>-6.28E-3</v>
      </c>
    </row>
    <row r="1143" spans="1:9" x14ac:dyDescent="0.3">
      <c r="A1143" s="14">
        <v>43752</v>
      </c>
      <c r="C1143" s="1" t="s">
        <v>496</v>
      </c>
      <c r="E1143" s="9">
        <v>43838</v>
      </c>
      <c r="F1143" s="32">
        <v>2496</v>
      </c>
      <c r="G1143" s="32">
        <v>5760</v>
      </c>
      <c r="H1143" s="32">
        <v>2496</v>
      </c>
      <c r="I1143" s="33">
        <v>-6.0400000000000002E-3</v>
      </c>
    </row>
    <row r="1144" spans="1:9" x14ac:dyDescent="0.3">
      <c r="A1144" s="14">
        <v>43752</v>
      </c>
      <c r="C1144" s="1" t="s">
        <v>496</v>
      </c>
      <c r="E1144" s="9">
        <v>43901</v>
      </c>
      <c r="F1144" s="32">
        <v>880</v>
      </c>
      <c r="G1144" s="32">
        <v>3390</v>
      </c>
      <c r="H1144" s="32">
        <v>880</v>
      </c>
      <c r="I1144" s="33">
        <v>-5.9899999999999997E-3</v>
      </c>
    </row>
    <row r="1145" spans="1:9" x14ac:dyDescent="0.3">
      <c r="A1145" s="14">
        <v>43752</v>
      </c>
      <c r="C1145" s="1" t="s">
        <v>496</v>
      </c>
      <c r="E1145" s="9">
        <v>44111</v>
      </c>
      <c r="F1145" s="32">
        <v>1098</v>
      </c>
      <c r="G1145" s="32">
        <v>4260</v>
      </c>
      <c r="H1145" s="32">
        <v>1098</v>
      </c>
      <c r="I1145" s="33">
        <v>-5.9300000000000004E-3</v>
      </c>
    </row>
    <row r="1146" spans="1:9" x14ac:dyDescent="0.3">
      <c r="A1146" s="14">
        <v>43755</v>
      </c>
      <c r="B1146" s="1" t="s">
        <v>502</v>
      </c>
      <c r="C1146" s="1" t="s">
        <v>430</v>
      </c>
      <c r="D1146" s="1">
        <v>0</v>
      </c>
      <c r="E1146" s="9">
        <v>44617</v>
      </c>
      <c r="F1146" s="32">
        <v>2645</v>
      </c>
      <c r="G1146" s="32">
        <v>6574</v>
      </c>
      <c r="H1146" s="32">
        <v>2645</v>
      </c>
      <c r="I1146" s="13">
        <v>-6.3E-3</v>
      </c>
    </row>
    <row r="1147" spans="1:9" x14ac:dyDescent="0.3">
      <c r="A1147" s="14">
        <v>43755</v>
      </c>
      <c r="B1147" s="1" t="s">
        <v>506</v>
      </c>
      <c r="C1147" s="1" t="s">
        <v>430</v>
      </c>
      <c r="D1147" s="1">
        <v>0</v>
      </c>
      <c r="E1147" s="9">
        <v>45741</v>
      </c>
      <c r="F1147" s="32">
        <v>4110</v>
      </c>
      <c r="G1147" s="32">
        <v>7805</v>
      </c>
      <c r="H1147" s="32">
        <v>4093</v>
      </c>
      <c r="I1147" s="13">
        <v>-4.3E-3</v>
      </c>
    </row>
    <row r="1148" spans="1:9" x14ac:dyDescent="0.3">
      <c r="A1148" s="14">
        <v>43755</v>
      </c>
      <c r="B1148" s="1" t="s">
        <v>481</v>
      </c>
      <c r="C1148" s="1" t="s">
        <v>430</v>
      </c>
      <c r="D1148" s="1">
        <v>5.0000000000000001E-3</v>
      </c>
      <c r="E1148" s="9">
        <v>46167</v>
      </c>
      <c r="F1148" s="32">
        <v>2276</v>
      </c>
      <c r="G1148" s="32">
        <v>5436</v>
      </c>
      <c r="H1148" s="32">
        <v>2261</v>
      </c>
      <c r="I1148" s="13">
        <v>-3.7000000000000002E-3</v>
      </c>
    </row>
    <row r="1149" spans="1:9" x14ac:dyDescent="0.3">
      <c r="A1149" s="14">
        <v>43755</v>
      </c>
      <c r="B1149" s="1" t="s">
        <v>465</v>
      </c>
      <c r="C1149" s="1" t="s">
        <v>438</v>
      </c>
      <c r="D1149" s="1">
        <v>2.5000000000000001E-3</v>
      </c>
      <c r="E1149" s="9">
        <v>45498</v>
      </c>
      <c r="F1149" s="32">
        <v>563</v>
      </c>
      <c r="G1149" s="32">
        <v>1783</v>
      </c>
      <c r="H1149" s="32">
        <v>563</v>
      </c>
      <c r="I1149" s="13">
        <v>-1.3599999999999999E-2</v>
      </c>
    </row>
    <row r="1150" spans="1:9" x14ac:dyDescent="0.3">
      <c r="A1150" s="14">
        <v>43755</v>
      </c>
      <c r="B1150" s="1" t="s">
        <v>476</v>
      </c>
      <c r="C1150" s="1" t="s">
        <v>435</v>
      </c>
      <c r="D1150" s="1">
        <v>1E-3</v>
      </c>
      <c r="E1150" s="9">
        <v>45717</v>
      </c>
      <c r="F1150" s="32">
        <v>251</v>
      </c>
      <c r="G1150" s="32">
        <v>947</v>
      </c>
      <c r="H1150" s="32">
        <v>251</v>
      </c>
      <c r="I1150" s="13">
        <v>-1.09E-2</v>
      </c>
    </row>
    <row r="1151" spans="1:9" x14ac:dyDescent="0.3">
      <c r="A1151" s="14">
        <v>43755</v>
      </c>
      <c r="B1151" s="1" t="s">
        <v>434</v>
      </c>
      <c r="C1151" s="1" t="s">
        <v>435</v>
      </c>
      <c r="D1151" s="1">
        <v>3.4000000000000002E-2</v>
      </c>
      <c r="E1151" s="9">
        <v>47324</v>
      </c>
      <c r="F1151" s="32">
        <v>451</v>
      </c>
      <c r="G1151" s="32">
        <v>1237</v>
      </c>
      <c r="H1151" s="32">
        <v>355</v>
      </c>
      <c r="I1151" s="13">
        <v>-1.03E-2</v>
      </c>
    </row>
    <row r="1152" spans="1:9" x14ac:dyDescent="0.3">
      <c r="A1152" s="14">
        <v>43759</v>
      </c>
      <c r="C1152" s="1" t="s">
        <v>496</v>
      </c>
      <c r="E1152" s="9">
        <v>43852</v>
      </c>
      <c r="F1152" s="32">
        <v>3035</v>
      </c>
      <c r="G1152" s="32">
        <v>5500</v>
      </c>
      <c r="H1152" s="32">
        <v>2496</v>
      </c>
      <c r="I1152" s="33">
        <v>-6.0000000000000001E-3</v>
      </c>
    </row>
    <row r="1153" spans="1:9" x14ac:dyDescent="0.3">
      <c r="A1153" s="14">
        <v>43759</v>
      </c>
      <c r="C1153" s="1" t="s">
        <v>496</v>
      </c>
      <c r="E1153" s="9">
        <v>43901</v>
      </c>
      <c r="F1153" s="32">
        <v>1225</v>
      </c>
      <c r="G1153" s="32">
        <v>4428</v>
      </c>
      <c r="H1153" s="32">
        <v>996</v>
      </c>
      <c r="I1153" s="33">
        <v>-6.1500000000000001E-3</v>
      </c>
    </row>
    <row r="1154" spans="1:9" x14ac:dyDescent="0.3">
      <c r="A1154" s="14">
        <v>43759</v>
      </c>
      <c r="C1154" s="1" t="s">
        <v>496</v>
      </c>
      <c r="E1154" s="9">
        <v>44111</v>
      </c>
      <c r="F1154" s="32">
        <v>1573</v>
      </c>
      <c r="G1154" s="32">
        <v>4675</v>
      </c>
      <c r="H1154" s="32">
        <v>1298</v>
      </c>
      <c r="I1154" s="33">
        <v>-6.1199999999999996E-3</v>
      </c>
    </row>
    <row r="1155" spans="1:9" x14ac:dyDescent="0.3">
      <c r="A1155" s="14">
        <v>43766</v>
      </c>
      <c r="C1155" s="1" t="s">
        <v>496</v>
      </c>
      <c r="E1155" s="9">
        <v>43852</v>
      </c>
      <c r="F1155" s="32">
        <v>2498</v>
      </c>
      <c r="G1155" s="32">
        <v>5145</v>
      </c>
      <c r="H1155" s="32">
        <v>2498</v>
      </c>
      <c r="I1155" s="33">
        <v>-6.8199999999999997E-3</v>
      </c>
    </row>
    <row r="1156" spans="1:9" x14ac:dyDescent="0.3">
      <c r="A1156" s="14">
        <v>43766</v>
      </c>
      <c r="C1156" s="1" t="s">
        <v>496</v>
      </c>
      <c r="E1156" s="9">
        <v>43929</v>
      </c>
      <c r="F1156" s="32">
        <v>1097</v>
      </c>
      <c r="G1156" s="32">
        <v>5840</v>
      </c>
      <c r="H1156" s="32">
        <v>1097</v>
      </c>
      <c r="I1156" s="33">
        <v>-6.45E-3</v>
      </c>
    </row>
    <row r="1157" spans="1:9" x14ac:dyDescent="0.3">
      <c r="A1157" s="14">
        <v>43766</v>
      </c>
      <c r="C1157" s="1" t="s">
        <v>496</v>
      </c>
      <c r="E1157" s="9">
        <v>44111</v>
      </c>
      <c r="F1157" s="32">
        <v>1497</v>
      </c>
      <c r="G1157" s="32">
        <v>4796</v>
      </c>
      <c r="H1157" s="32">
        <v>1497</v>
      </c>
      <c r="I1157" s="33">
        <v>-6.4799999999999996E-3</v>
      </c>
    </row>
    <row r="1158" spans="1:9" x14ac:dyDescent="0.3">
      <c r="A1158" s="14">
        <v>43773</v>
      </c>
      <c r="C1158" s="1" t="s">
        <v>496</v>
      </c>
      <c r="E1158" s="9">
        <v>43866</v>
      </c>
      <c r="F1158" s="32">
        <v>2595</v>
      </c>
      <c r="G1158" s="32">
        <v>6700</v>
      </c>
      <c r="H1158" s="32">
        <v>2595</v>
      </c>
      <c r="I1158" s="33">
        <v>-6.2899999999999996E-3</v>
      </c>
    </row>
    <row r="1159" spans="1:9" x14ac:dyDescent="0.3">
      <c r="A1159" s="14">
        <v>43773</v>
      </c>
      <c r="C1159" s="1" t="s">
        <v>496</v>
      </c>
      <c r="E1159" s="9">
        <v>43929</v>
      </c>
      <c r="F1159" s="32">
        <v>800</v>
      </c>
      <c r="G1159" s="32">
        <v>4625</v>
      </c>
      <c r="H1159" s="32">
        <v>800</v>
      </c>
      <c r="I1159" s="33">
        <v>-6.3200000000000001E-3</v>
      </c>
    </row>
    <row r="1160" spans="1:9" x14ac:dyDescent="0.3">
      <c r="A1160" s="14">
        <v>43773</v>
      </c>
      <c r="C1160" s="1" t="s">
        <v>496</v>
      </c>
      <c r="E1160" s="9">
        <v>44111</v>
      </c>
      <c r="F1160" s="32">
        <v>1095</v>
      </c>
      <c r="G1160" s="32">
        <v>4110</v>
      </c>
      <c r="H1160" s="32">
        <v>1095</v>
      </c>
      <c r="I1160" s="33">
        <v>-6.28E-3</v>
      </c>
    </row>
    <row r="1161" spans="1:9" x14ac:dyDescent="0.3">
      <c r="A1161" s="14">
        <v>43776</v>
      </c>
      <c r="B1161" s="1" t="s">
        <v>507</v>
      </c>
      <c r="C1161" s="1" t="s">
        <v>430</v>
      </c>
      <c r="D1161" s="1">
        <v>0</v>
      </c>
      <c r="E1161" s="9">
        <v>47447</v>
      </c>
      <c r="F1161" s="32">
        <v>5185</v>
      </c>
      <c r="G1161" s="32">
        <v>11008</v>
      </c>
      <c r="H1161" s="32">
        <v>5185</v>
      </c>
      <c r="I1161" s="13">
        <v>-2.9999999999999997E-4</v>
      </c>
    </row>
    <row r="1162" spans="1:9" x14ac:dyDescent="0.3">
      <c r="A1162" s="14">
        <v>43776</v>
      </c>
      <c r="B1162" s="1" t="s">
        <v>498</v>
      </c>
      <c r="C1162" s="1" t="s">
        <v>430</v>
      </c>
      <c r="D1162" s="1">
        <v>1.2500000000000001E-2</v>
      </c>
      <c r="E1162" s="9">
        <v>49089</v>
      </c>
      <c r="F1162" s="32">
        <v>1182</v>
      </c>
      <c r="G1162" s="32">
        <v>3353</v>
      </c>
      <c r="H1162" s="32">
        <v>1182</v>
      </c>
      <c r="I1162" s="13">
        <v>2.3999999999999998E-3</v>
      </c>
    </row>
    <row r="1163" spans="1:9" x14ac:dyDescent="0.3">
      <c r="A1163" s="14">
        <v>43776</v>
      </c>
      <c r="B1163" s="1" t="s">
        <v>503</v>
      </c>
      <c r="C1163" s="1" t="s">
        <v>430</v>
      </c>
      <c r="D1163" s="1">
        <v>1.4999999999999999E-2</v>
      </c>
      <c r="E1163" s="9">
        <v>54933</v>
      </c>
      <c r="F1163" s="32">
        <v>2500</v>
      </c>
      <c r="G1163" s="32">
        <v>3771</v>
      </c>
      <c r="H1163" s="32">
        <v>2500</v>
      </c>
      <c r="I1163" s="13">
        <v>7.9000000000000008E-3</v>
      </c>
    </row>
    <row r="1164" spans="1:9" x14ac:dyDescent="0.3">
      <c r="A1164" s="14">
        <v>43776</v>
      </c>
      <c r="B1164" s="1" t="s">
        <v>484</v>
      </c>
      <c r="C1164" s="1" t="s">
        <v>430</v>
      </c>
      <c r="D1164" s="1">
        <v>1.7500000000000002E-2</v>
      </c>
      <c r="E1164" s="9">
        <v>60777</v>
      </c>
      <c r="F1164" s="32">
        <v>1131</v>
      </c>
      <c r="G1164" s="32">
        <v>2592</v>
      </c>
      <c r="H1164" s="32">
        <v>1131</v>
      </c>
      <c r="I1164" s="13">
        <v>9.4999999999999998E-3</v>
      </c>
    </row>
    <row r="1165" spans="1:9" x14ac:dyDescent="0.3">
      <c r="A1165" s="14">
        <v>43781</v>
      </c>
      <c r="C1165" s="1" t="s">
        <v>496</v>
      </c>
      <c r="E1165" s="9">
        <v>43866</v>
      </c>
      <c r="F1165" s="32">
        <v>2742</v>
      </c>
      <c r="G1165" s="32">
        <v>6030</v>
      </c>
      <c r="H1165" s="32">
        <v>2497</v>
      </c>
      <c r="I1165" s="33">
        <v>-5.94E-3</v>
      </c>
    </row>
    <row r="1166" spans="1:9" x14ac:dyDescent="0.3">
      <c r="A1166" s="14">
        <v>43781</v>
      </c>
      <c r="C1166" s="1" t="s">
        <v>496</v>
      </c>
      <c r="E1166" s="9">
        <v>43929</v>
      </c>
      <c r="F1166" s="32">
        <v>1051</v>
      </c>
      <c r="G1166" s="32">
        <v>3800</v>
      </c>
      <c r="H1166" s="32">
        <v>997</v>
      </c>
      <c r="I1166" s="33">
        <v>-5.96E-3</v>
      </c>
    </row>
    <row r="1167" spans="1:9" x14ac:dyDescent="0.3">
      <c r="A1167" s="14">
        <v>43781</v>
      </c>
      <c r="C1167" s="1" t="s">
        <v>496</v>
      </c>
      <c r="E1167" s="9">
        <v>44139</v>
      </c>
      <c r="F1167" s="32">
        <v>1222</v>
      </c>
      <c r="G1167" s="32">
        <v>3815</v>
      </c>
      <c r="H1167" s="32">
        <v>1098</v>
      </c>
      <c r="I1167" s="33">
        <v>-5.7999999999999996E-3</v>
      </c>
    </row>
    <row r="1168" spans="1:9" x14ac:dyDescent="0.3">
      <c r="A1168" s="14">
        <v>43787</v>
      </c>
      <c r="C1168" s="1" t="s">
        <v>496</v>
      </c>
      <c r="E1168" s="9">
        <v>43880</v>
      </c>
      <c r="F1168" s="32">
        <v>2594</v>
      </c>
      <c r="G1168" s="32">
        <v>5985</v>
      </c>
      <c r="H1168" s="32">
        <v>2594</v>
      </c>
      <c r="I1168" s="33">
        <v>-6.0000000000000001E-3</v>
      </c>
    </row>
    <row r="1169" spans="1:9" x14ac:dyDescent="0.3">
      <c r="A1169" s="14">
        <v>43787</v>
      </c>
      <c r="C1169" s="1" t="s">
        <v>496</v>
      </c>
      <c r="E1169" s="9">
        <v>43929</v>
      </c>
      <c r="F1169" s="32">
        <v>1060</v>
      </c>
      <c r="G1169" s="32">
        <v>4111</v>
      </c>
      <c r="H1169" s="32">
        <v>1060</v>
      </c>
      <c r="I1169" s="33">
        <v>-6.0899999999999999E-3</v>
      </c>
    </row>
    <row r="1170" spans="1:9" x14ac:dyDescent="0.3">
      <c r="A1170" s="14">
        <v>43787</v>
      </c>
      <c r="C1170" s="1" t="s">
        <v>496</v>
      </c>
      <c r="E1170" s="9">
        <v>44139</v>
      </c>
      <c r="F1170" s="32">
        <v>925</v>
      </c>
      <c r="G1170" s="32">
        <v>3751</v>
      </c>
      <c r="H1170" s="32">
        <v>925</v>
      </c>
      <c r="I1170" s="33">
        <v>-5.8999999999999999E-3</v>
      </c>
    </row>
    <row r="1171" spans="1:9" x14ac:dyDescent="0.3">
      <c r="A1171" s="14">
        <v>43790</v>
      </c>
      <c r="B1171" s="1" t="s">
        <v>494</v>
      </c>
      <c r="C1171" s="1" t="s">
        <v>430</v>
      </c>
      <c r="D1171" s="1">
        <v>0</v>
      </c>
      <c r="E1171" s="9">
        <v>45010</v>
      </c>
      <c r="F1171" s="32">
        <v>2411</v>
      </c>
      <c r="G1171" s="32">
        <v>5212</v>
      </c>
      <c r="H1171" s="32">
        <v>2217</v>
      </c>
      <c r="I1171" s="13">
        <v>-5.7999999999999996E-3</v>
      </c>
    </row>
    <row r="1172" spans="1:9" x14ac:dyDescent="0.3">
      <c r="A1172" s="14">
        <v>43790</v>
      </c>
      <c r="B1172" s="1" t="s">
        <v>501</v>
      </c>
      <c r="C1172" s="1" t="s">
        <v>430</v>
      </c>
      <c r="D1172" s="1">
        <v>0</v>
      </c>
      <c r="E1172" s="9">
        <v>45376</v>
      </c>
      <c r="F1172" s="32">
        <v>3780</v>
      </c>
      <c r="G1172" s="32">
        <v>7114</v>
      </c>
      <c r="H1172" s="32">
        <v>3539</v>
      </c>
      <c r="I1172" s="13">
        <v>-4.8999999999999998E-3</v>
      </c>
    </row>
    <row r="1173" spans="1:9" x14ac:dyDescent="0.3">
      <c r="A1173" s="14">
        <v>43790</v>
      </c>
      <c r="B1173" s="1" t="s">
        <v>506</v>
      </c>
      <c r="C1173" s="1" t="s">
        <v>430</v>
      </c>
      <c r="D1173" s="1">
        <v>0</v>
      </c>
      <c r="E1173" s="9">
        <v>45741</v>
      </c>
      <c r="F1173" s="32">
        <v>3347</v>
      </c>
      <c r="G1173" s="32">
        <v>7277</v>
      </c>
      <c r="H1173" s="32">
        <v>2742</v>
      </c>
      <c r="I1173" s="13">
        <v>-3.8999999999999998E-3</v>
      </c>
    </row>
    <row r="1174" spans="1:9" x14ac:dyDescent="0.3">
      <c r="A1174" s="14">
        <v>43790</v>
      </c>
      <c r="B1174" s="1" t="s">
        <v>491</v>
      </c>
      <c r="C1174" s="1" t="s">
        <v>435</v>
      </c>
      <c r="D1174" s="1">
        <v>1E-3</v>
      </c>
      <c r="E1174" s="9">
        <v>46813</v>
      </c>
      <c r="F1174" s="32">
        <v>618</v>
      </c>
      <c r="G1174" s="32">
        <v>1658</v>
      </c>
      <c r="H1174" s="32">
        <v>543</v>
      </c>
      <c r="I1174" s="13">
        <v>-0.01</v>
      </c>
    </row>
    <row r="1175" spans="1:9" x14ac:dyDescent="0.3">
      <c r="A1175" s="14">
        <v>43790</v>
      </c>
      <c r="B1175" s="1" t="s">
        <v>505</v>
      </c>
      <c r="C1175" s="1" t="s">
        <v>438</v>
      </c>
      <c r="D1175" s="1">
        <v>1E-3</v>
      </c>
      <c r="E1175" s="9">
        <v>47178</v>
      </c>
      <c r="F1175" s="32">
        <v>985</v>
      </c>
      <c r="G1175" s="32">
        <v>2259</v>
      </c>
      <c r="H1175" s="32">
        <v>776</v>
      </c>
      <c r="I1175" s="13">
        <v>-1.03E-2</v>
      </c>
    </row>
    <row r="1176" spans="1:9" x14ac:dyDescent="0.3">
      <c r="A1176" s="14">
        <v>43790</v>
      </c>
      <c r="B1176" s="1" t="s">
        <v>487</v>
      </c>
      <c r="C1176" s="1" t="s">
        <v>438</v>
      </c>
      <c r="D1176" s="1">
        <v>1E-3</v>
      </c>
      <c r="E1176" s="9">
        <v>53898</v>
      </c>
      <c r="F1176" s="32">
        <v>200</v>
      </c>
      <c r="G1176" s="32">
        <v>704</v>
      </c>
      <c r="H1176" s="32">
        <v>179</v>
      </c>
      <c r="I1176" s="13">
        <v>-6.1999999999999998E-3</v>
      </c>
    </row>
    <row r="1177" spans="1:9" x14ac:dyDescent="0.3">
      <c r="A1177" s="14">
        <v>43794</v>
      </c>
      <c r="C1177" s="1" t="s">
        <v>496</v>
      </c>
      <c r="E1177" s="9">
        <v>43880</v>
      </c>
      <c r="F1177" s="32">
        <v>2844</v>
      </c>
      <c r="G1177" s="32">
        <v>7415</v>
      </c>
      <c r="H1177" s="32">
        <v>2480</v>
      </c>
      <c r="I1177" s="33">
        <v>-6.2300000000000003E-3</v>
      </c>
    </row>
    <row r="1178" spans="1:9" x14ac:dyDescent="0.3">
      <c r="A1178" s="14">
        <v>43794</v>
      </c>
      <c r="C1178" s="1" t="s">
        <v>496</v>
      </c>
      <c r="E1178" s="9">
        <v>43957</v>
      </c>
      <c r="F1178" s="32">
        <v>1186</v>
      </c>
      <c r="G1178" s="32">
        <v>4810</v>
      </c>
      <c r="H1178" s="32">
        <v>1098</v>
      </c>
      <c r="I1178" s="33">
        <v>-6.1900000000000002E-3</v>
      </c>
    </row>
    <row r="1179" spans="1:9" x14ac:dyDescent="0.3">
      <c r="A1179" s="14">
        <v>43794</v>
      </c>
      <c r="C1179" s="1" t="s">
        <v>496</v>
      </c>
      <c r="E1179" s="9">
        <v>44139</v>
      </c>
      <c r="F1179" s="32">
        <v>1033</v>
      </c>
      <c r="G1179" s="32">
        <v>3291</v>
      </c>
      <c r="H1179" s="32">
        <v>898</v>
      </c>
      <c r="I1179" s="33">
        <v>-5.7600000000000004E-3</v>
      </c>
    </row>
    <row r="1180" spans="1:9" x14ac:dyDescent="0.3">
      <c r="A1180" s="14">
        <v>43801</v>
      </c>
      <c r="C1180" s="1" t="s">
        <v>496</v>
      </c>
      <c r="E1180" s="9">
        <v>43894</v>
      </c>
      <c r="F1180" s="32">
        <v>2920</v>
      </c>
      <c r="G1180" s="32">
        <v>5540</v>
      </c>
      <c r="H1180" s="32">
        <v>2665</v>
      </c>
      <c r="I1180" s="33">
        <v>-6.3600000000000002E-3</v>
      </c>
    </row>
    <row r="1181" spans="1:9" x14ac:dyDescent="0.3">
      <c r="A1181" s="14">
        <v>43801</v>
      </c>
      <c r="C1181" s="1" t="s">
        <v>496</v>
      </c>
      <c r="E1181" s="9">
        <v>43957</v>
      </c>
      <c r="F1181" s="32">
        <v>1174</v>
      </c>
      <c r="G1181" s="32">
        <v>3945</v>
      </c>
      <c r="H1181" s="32">
        <v>996</v>
      </c>
      <c r="I1181" s="33">
        <v>-6.2700000000000004E-3</v>
      </c>
    </row>
    <row r="1182" spans="1:9" x14ac:dyDescent="0.3">
      <c r="A1182" s="14">
        <v>43801</v>
      </c>
      <c r="C1182" s="1" t="s">
        <v>496</v>
      </c>
      <c r="E1182" s="9">
        <v>44139</v>
      </c>
      <c r="F1182" s="32">
        <v>1176</v>
      </c>
      <c r="G1182" s="32">
        <v>2965</v>
      </c>
      <c r="H1182" s="32">
        <v>997</v>
      </c>
      <c r="I1182" s="33">
        <v>-5.7600000000000004E-3</v>
      </c>
    </row>
    <row r="1183" spans="1:9" x14ac:dyDescent="0.3">
      <c r="A1183" s="14">
        <v>43804</v>
      </c>
      <c r="B1183" s="1" t="s">
        <v>495</v>
      </c>
      <c r="C1183" s="1" t="s">
        <v>430</v>
      </c>
      <c r="D1183" s="1">
        <v>7.4999999999999997E-3</v>
      </c>
      <c r="E1183" s="9">
        <v>46898</v>
      </c>
      <c r="F1183" s="32">
        <v>2072</v>
      </c>
      <c r="G1183" s="32">
        <v>4980</v>
      </c>
      <c r="H1183" s="32">
        <v>2072</v>
      </c>
      <c r="I1183" s="13">
        <v>-1.1999999999999999E-3</v>
      </c>
    </row>
    <row r="1184" spans="1:9" x14ac:dyDescent="0.3">
      <c r="A1184" s="14">
        <v>43804</v>
      </c>
      <c r="B1184" s="1" t="s">
        <v>433</v>
      </c>
      <c r="C1184" s="1" t="s">
        <v>430</v>
      </c>
      <c r="D1184" s="1">
        <v>5.5E-2</v>
      </c>
      <c r="E1184" s="9">
        <v>47233</v>
      </c>
      <c r="F1184" s="32">
        <v>2036</v>
      </c>
      <c r="G1184" s="32">
        <v>4056</v>
      </c>
      <c r="H1184" s="32">
        <v>2036</v>
      </c>
      <c r="I1184" s="13">
        <v>-8.0000000000000004E-4</v>
      </c>
    </row>
    <row r="1185" spans="1:9" x14ac:dyDescent="0.3">
      <c r="A1185" s="14">
        <v>43804</v>
      </c>
      <c r="B1185" s="1" t="s">
        <v>454</v>
      </c>
      <c r="C1185" s="1" t="s">
        <v>430</v>
      </c>
      <c r="D1185" s="1">
        <v>0.04</v>
      </c>
      <c r="E1185" s="9">
        <v>58556</v>
      </c>
      <c r="F1185" s="32">
        <v>1085</v>
      </c>
      <c r="G1185" s="32">
        <v>2082</v>
      </c>
      <c r="H1185" s="32">
        <v>891</v>
      </c>
      <c r="I1185" s="13">
        <v>8.8000000000000005E-3</v>
      </c>
    </row>
    <row r="1186" spans="1:9" x14ac:dyDescent="0.3">
      <c r="A1186" s="14">
        <v>43808</v>
      </c>
      <c r="C1186" s="1" t="s">
        <v>496</v>
      </c>
      <c r="E1186" s="9">
        <v>43859</v>
      </c>
      <c r="F1186" s="32">
        <v>275</v>
      </c>
      <c r="G1186" s="32">
        <v>1925</v>
      </c>
      <c r="H1186" s="32">
        <v>275</v>
      </c>
      <c r="I1186" s="33">
        <v>-7.9100000000000004E-3</v>
      </c>
    </row>
    <row r="1187" spans="1:9" x14ac:dyDescent="0.3">
      <c r="A1187" s="14">
        <v>43808</v>
      </c>
      <c r="C1187" s="1" t="s">
        <v>496</v>
      </c>
      <c r="E1187" s="9">
        <v>43894</v>
      </c>
      <c r="F1187" s="32">
        <v>2631</v>
      </c>
      <c r="G1187" s="32">
        <v>5281</v>
      </c>
      <c r="H1187" s="32">
        <v>2631</v>
      </c>
      <c r="I1187" s="33">
        <v>-6.5799999999999999E-3</v>
      </c>
    </row>
    <row r="1188" spans="1:9" x14ac:dyDescent="0.3">
      <c r="A1188" s="14">
        <v>43808</v>
      </c>
      <c r="C1188" s="1" t="s">
        <v>496</v>
      </c>
      <c r="E1188" s="9">
        <v>43957</v>
      </c>
      <c r="F1188" s="32">
        <v>915</v>
      </c>
      <c r="G1188" s="32">
        <v>3765</v>
      </c>
      <c r="H1188" s="32">
        <v>915</v>
      </c>
      <c r="I1188" s="33">
        <v>-6.4799999999999996E-3</v>
      </c>
    </row>
    <row r="1189" spans="1:9" x14ac:dyDescent="0.3">
      <c r="A1189" s="14">
        <v>43808</v>
      </c>
      <c r="C1189" s="1" t="s">
        <v>496</v>
      </c>
      <c r="E1189" s="9">
        <v>44139</v>
      </c>
      <c r="F1189" s="32">
        <v>775</v>
      </c>
      <c r="G1189" s="32">
        <v>3250</v>
      </c>
      <c r="H1189" s="32">
        <v>775</v>
      </c>
      <c r="I1189" s="33">
        <v>-6.0099999999999997E-3</v>
      </c>
    </row>
    <row r="1190" spans="1:9" x14ac:dyDescent="0.3">
      <c r="A1190" s="14">
        <v>43830</v>
      </c>
      <c r="B1190" s="1" t="s">
        <v>497</v>
      </c>
      <c r="C1190" s="1" t="s">
        <v>426</v>
      </c>
      <c r="D1190" s="1">
        <v>0</v>
      </c>
      <c r="E1190" s="9">
        <v>44341</v>
      </c>
      <c r="F1190" s="32">
        <v>-3933</v>
      </c>
      <c r="G1190" s="32"/>
      <c r="H1190" s="32"/>
      <c r="I1190" s="33"/>
    </row>
    <row r="1191" spans="1:9" x14ac:dyDescent="0.3">
      <c r="A1191" s="14">
        <v>43830</v>
      </c>
      <c r="B1191" s="1" t="s">
        <v>443</v>
      </c>
      <c r="C1191" s="1" t="s">
        <v>426</v>
      </c>
      <c r="D1191" s="1">
        <v>3.7499999999999999E-2</v>
      </c>
      <c r="E1191" s="9">
        <v>44311</v>
      </c>
      <c r="F1191" s="32">
        <v>-2017</v>
      </c>
      <c r="G1191" s="32"/>
      <c r="H1191" s="32"/>
      <c r="I1191" s="33"/>
    </row>
    <row r="1192" spans="1:9" x14ac:dyDescent="0.3">
      <c r="A1192" s="14">
        <v>43830</v>
      </c>
      <c r="B1192" s="1" t="s">
        <v>485</v>
      </c>
      <c r="C1192" s="1" t="s">
        <v>426</v>
      </c>
      <c r="D1192" s="1">
        <v>0</v>
      </c>
      <c r="E1192" s="9">
        <v>44341</v>
      </c>
      <c r="F1192" s="32">
        <v>-7245</v>
      </c>
      <c r="G1192" s="32"/>
      <c r="H1192" s="32"/>
      <c r="I1192" s="33"/>
    </row>
    <row r="1193" spans="1:9" x14ac:dyDescent="0.3">
      <c r="A1193" s="14">
        <v>43830</v>
      </c>
      <c r="B1193" s="1" t="s">
        <v>459</v>
      </c>
      <c r="C1193" s="1" t="s">
        <v>426</v>
      </c>
      <c r="D1193" s="1">
        <v>3.2500000000000001E-2</v>
      </c>
      <c r="E1193" s="9">
        <v>44494</v>
      </c>
      <c r="F1193" s="32">
        <v>-1875</v>
      </c>
      <c r="G1193" s="32"/>
      <c r="H1193" s="32"/>
      <c r="I1193" s="33"/>
    </row>
    <row r="1194" spans="1:9" x14ac:dyDescent="0.3">
      <c r="A1194" s="14">
        <v>43830</v>
      </c>
      <c r="B1194" s="1" t="s">
        <v>453</v>
      </c>
      <c r="C1194" s="1" t="s">
        <v>426</v>
      </c>
      <c r="D1194" s="1">
        <v>3.5000000000000003E-2</v>
      </c>
      <c r="E1194" s="9">
        <v>43946</v>
      </c>
      <c r="F1194" s="32">
        <v>-10985</v>
      </c>
      <c r="G1194" s="32"/>
      <c r="H1194" s="32"/>
      <c r="I1194" s="33"/>
    </row>
    <row r="1195" spans="1:9" x14ac:dyDescent="0.3">
      <c r="A1195" s="14">
        <v>43830</v>
      </c>
      <c r="B1195" s="1" t="s">
        <v>475</v>
      </c>
      <c r="C1195" s="1" t="s">
        <v>426</v>
      </c>
      <c r="D1195" s="1">
        <v>0</v>
      </c>
      <c r="E1195" s="9">
        <v>43976</v>
      </c>
      <c r="F1195" s="32">
        <v>-2637</v>
      </c>
      <c r="G1195" s="32"/>
      <c r="H1195" s="32"/>
      <c r="I1195" s="33"/>
    </row>
    <row r="1196" spans="1:9" x14ac:dyDescent="0.3">
      <c r="A1196" s="14">
        <v>43830</v>
      </c>
      <c r="B1196" s="1" t="s">
        <v>457</v>
      </c>
      <c r="C1196" s="1" t="s">
        <v>426</v>
      </c>
      <c r="D1196" s="1">
        <v>2.5000000000000001E-2</v>
      </c>
      <c r="E1196" s="9">
        <v>44129</v>
      </c>
      <c r="F1196" s="32">
        <v>-4815</v>
      </c>
      <c r="G1196" s="32"/>
      <c r="H1196" s="32"/>
      <c r="I1196" s="33"/>
    </row>
    <row r="1197" spans="1:9" x14ac:dyDescent="0.3">
      <c r="A1197" s="14">
        <v>43830</v>
      </c>
      <c r="B1197" s="1" t="s">
        <v>478</v>
      </c>
      <c r="C1197" s="1" t="s">
        <v>426</v>
      </c>
      <c r="D1197" s="1">
        <v>2.5000000000000001E-3</v>
      </c>
      <c r="E1197" s="9">
        <v>44160</v>
      </c>
      <c r="F1197" s="32">
        <v>-4764</v>
      </c>
      <c r="G1197" s="32"/>
      <c r="H1197" s="32"/>
      <c r="I1197" s="33"/>
    </row>
    <row r="1198" spans="1:9" x14ac:dyDescent="0.3">
      <c r="A1198" s="14">
        <v>43830</v>
      </c>
      <c r="B1198" s="1" t="s">
        <v>489</v>
      </c>
      <c r="C1198" s="1" t="s">
        <v>426</v>
      </c>
      <c r="D1198" s="1">
        <v>0</v>
      </c>
      <c r="E1198" s="9">
        <v>43886</v>
      </c>
      <c r="F1198" s="32">
        <v>-7245</v>
      </c>
      <c r="G1198" s="32"/>
      <c r="H1198" s="32"/>
      <c r="I1198" s="33"/>
    </row>
    <row r="1199" spans="1:9" x14ac:dyDescent="0.3">
      <c r="A1199" s="14">
        <v>43836</v>
      </c>
      <c r="C1199" s="1" t="s">
        <v>496</v>
      </c>
      <c r="E1199" s="9">
        <v>43929</v>
      </c>
      <c r="F1199" s="32">
        <v>2495</v>
      </c>
      <c r="G1199" s="32">
        <v>6825</v>
      </c>
      <c r="H1199" s="32">
        <v>2495</v>
      </c>
      <c r="I1199" s="33">
        <v>-6.1000000000000004E-3</v>
      </c>
    </row>
    <row r="1200" spans="1:9" x14ac:dyDescent="0.3">
      <c r="A1200" s="14">
        <v>43836</v>
      </c>
      <c r="C1200" s="1" t="s">
        <v>496</v>
      </c>
      <c r="E1200" s="9">
        <v>43999</v>
      </c>
      <c r="F1200" s="32">
        <v>945</v>
      </c>
      <c r="G1200" s="32">
        <v>4290</v>
      </c>
      <c r="H1200" s="32">
        <v>945</v>
      </c>
      <c r="I1200" s="33">
        <v>-6.1599999999999997E-3</v>
      </c>
    </row>
    <row r="1201" spans="1:9" x14ac:dyDescent="0.3">
      <c r="A1201" s="14">
        <v>43836</v>
      </c>
      <c r="C1201" s="1" t="s">
        <v>496</v>
      </c>
      <c r="E1201" s="9">
        <v>44167</v>
      </c>
      <c r="F1201" s="32">
        <v>1113</v>
      </c>
      <c r="G1201" s="32">
        <v>3810</v>
      </c>
      <c r="H1201" s="32">
        <v>1113</v>
      </c>
      <c r="I1201" s="33">
        <v>-5.8900000000000003E-3</v>
      </c>
    </row>
    <row r="1202" spans="1:9" x14ac:dyDescent="0.3">
      <c r="A1202" s="14">
        <v>43839</v>
      </c>
      <c r="B1202" s="1" t="s">
        <v>507</v>
      </c>
      <c r="C1202" s="1" t="s">
        <v>430</v>
      </c>
      <c r="D1202" s="1">
        <v>0</v>
      </c>
      <c r="E1202" s="9">
        <v>47447</v>
      </c>
      <c r="F1202" s="32">
        <v>6491</v>
      </c>
      <c r="G1202" s="32">
        <v>10442</v>
      </c>
      <c r="H1202" s="32">
        <v>6202</v>
      </c>
      <c r="I1202" s="13">
        <v>4.0000000000000002E-4</v>
      </c>
    </row>
    <row r="1203" spans="1:9" x14ac:dyDescent="0.3">
      <c r="A1203" s="14">
        <v>43839</v>
      </c>
      <c r="B1203" s="1" t="s">
        <v>483</v>
      </c>
      <c r="C1203" s="1" t="s">
        <v>430</v>
      </c>
      <c r="D1203" s="1">
        <v>1.2500000000000001E-2</v>
      </c>
      <c r="E1203" s="9">
        <v>49820</v>
      </c>
      <c r="F1203" s="32">
        <v>2014</v>
      </c>
      <c r="G1203" s="32">
        <v>3653</v>
      </c>
      <c r="H1203" s="32">
        <v>1545</v>
      </c>
      <c r="I1203" s="13">
        <v>4.4000000000000003E-3</v>
      </c>
    </row>
    <row r="1204" spans="1:9" x14ac:dyDescent="0.3">
      <c r="A1204" s="14">
        <v>43839</v>
      </c>
      <c r="B1204" s="1" t="s">
        <v>503</v>
      </c>
      <c r="C1204" s="1" t="s">
        <v>430</v>
      </c>
      <c r="D1204" s="1">
        <v>1.4999999999999999E-2</v>
      </c>
      <c r="E1204" s="9">
        <v>54933</v>
      </c>
      <c r="F1204" s="32">
        <v>2250</v>
      </c>
      <c r="G1204" s="32">
        <v>4166</v>
      </c>
      <c r="H1204" s="32">
        <v>1750</v>
      </c>
      <c r="I1204" s="13">
        <v>8.6999999999999994E-3</v>
      </c>
    </row>
    <row r="1205" spans="1:9" x14ac:dyDescent="0.3">
      <c r="A1205" s="14">
        <v>43843</v>
      </c>
      <c r="C1205" s="1" t="s">
        <v>496</v>
      </c>
      <c r="E1205" s="9">
        <v>43937</v>
      </c>
      <c r="F1205" s="32">
        <v>2395</v>
      </c>
      <c r="G1205" s="32">
        <v>6150</v>
      </c>
      <c r="H1205" s="32">
        <v>2395</v>
      </c>
      <c r="I1205" s="33">
        <v>-5.8999999999999999E-3</v>
      </c>
    </row>
    <row r="1206" spans="1:9" x14ac:dyDescent="0.3">
      <c r="A1206" s="14">
        <v>43843</v>
      </c>
      <c r="C1206" s="1" t="s">
        <v>496</v>
      </c>
      <c r="E1206" s="9">
        <v>44013</v>
      </c>
      <c r="F1206" s="32">
        <v>1095</v>
      </c>
      <c r="G1206" s="32">
        <v>3990</v>
      </c>
      <c r="H1206" s="32">
        <v>1095</v>
      </c>
      <c r="I1206" s="33">
        <v>-5.8900000000000003E-3</v>
      </c>
    </row>
    <row r="1207" spans="1:9" x14ac:dyDescent="0.3">
      <c r="A1207" s="14">
        <v>43843</v>
      </c>
      <c r="C1207" s="1" t="s">
        <v>496</v>
      </c>
      <c r="E1207" s="9">
        <v>44167</v>
      </c>
      <c r="F1207" s="32">
        <v>1030</v>
      </c>
      <c r="G1207" s="32">
        <v>3375</v>
      </c>
      <c r="H1207" s="32">
        <v>997</v>
      </c>
      <c r="I1207" s="33">
        <v>-5.8300000000000001E-3</v>
      </c>
    </row>
    <row r="1208" spans="1:9" x14ac:dyDescent="0.3">
      <c r="A1208" s="14">
        <v>43850</v>
      </c>
      <c r="C1208" s="1" t="s">
        <v>496</v>
      </c>
      <c r="E1208" s="9">
        <v>43937</v>
      </c>
      <c r="F1208" s="32">
        <v>2200</v>
      </c>
      <c r="G1208" s="32">
        <v>5375</v>
      </c>
      <c r="H1208" s="32">
        <v>2200</v>
      </c>
      <c r="I1208" s="33">
        <v>-5.7999999999999996E-3</v>
      </c>
    </row>
    <row r="1209" spans="1:9" x14ac:dyDescent="0.3">
      <c r="A1209" s="14">
        <v>43850</v>
      </c>
      <c r="C1209" s="1" t="s">
        <v>496</v>
      </c>
      <c r="E1209" s="9">
        <v>44013</v>
      </c>
      <c r="F1209" s="32">
        <v>895</v>
      </c>
      <c r="G1209" s="32">
        <v>3475</v>
      </c>
      <c r="H1209" s="32">
        <v>895</v>
      </c>
      <c r="I1209" s="33">
        <v>-5.7600000000000004E-3</v>
      </c>
    </row>
    <row r="1210" spans="1:9" x14ac:dyDescent="0.3">
      <c r="A1210" s="14">
        <v>43850</v>
      </c>
      <c r="C1210" s="1" t="s">
        <v>496</v>
      </c>
      <c r="E1210" s="9">
        <v>44167</v>
      </c>
      <c r="F1210" s="32">
        <v>600</v>
      </c>
      <c r="G1210" s="32">
        <v>2715</v>
      </c>
      <c r="H1210" s="32">
        <v>600</v>
      </c>
      <c r="I1210" s="33">
        <v>-5.7600000000000004E-3</v>
      </c>
    </row>
    <row r="1211" spans="1:9" x14ac:dyDescent="0.3">
      <c r="A1211" s="14">
        <v>43853</v>
      </c>
      <c r="B1211" s="1" t="s">
        <v>508</v>
      </c>
      <c r="C1211" s="1" t="s">
        <v>430</v>
      </c>
      <c r="D1211" s="1">
        <v>0</v>
      </c>
      <c r="E1211" s="9">
        <v>44982</v>
      </c>
      <c r="F1211" s="32">
        <v>4244</v>
      </c>
      <c r="G1211" s="32">
        <v>9535</v>
      </c>
      <c r="H1211" s="32">
        <v>3592</v>
      </c>
      <c r="I1211" s="13">
        <v>-5.3E-3</v>
      </c>
    </row>
    <row r="1212" spans="1:9" x14ac:dyDescent="0.3">
      <c r="A1212" s="14">
        <v>43853</v>
      </c>
      <c r="B1212" s="1" t="s">
        <v>506</v>
      </c>
      <c r="C1212" s="1" t="s">
        <v>430</v>
      </c>
      <c r="D1212" s="1">
        <v>0</v>
      </c>
      <c r="E1212" s="9">
        <v>45741</v>
      </c>
      <c r="F1212" s="32">
        <v>3900</v>
      </c>
      <c r="G1212" s="32">
        <v>7007</v>
      </c>
      <c r="H1212" s="32">
        <v>2995</v>
      </c>
      <c r="I1212" s="13">
        <v>-3.8E-3</v>
      </c>
    </row>
    <row r="1213" spans="1:9" x14ac:dyDescent="0.3">
      <c r="A1213" s="14">
        <v>43853</v>
      </c>
      <c r="B1213" s="1" t="s">
        <v>492</v>
      </c>
      <c r="C1213" s="1" t="s">
        <v>430</v>
      </c>
      <c r="D1213" s="1">
        <v>0.01</v>
      </c>
      <c r="E1213" s="9">
        <v>46532</v>
      </c>
      <c r="F1213" s="32">
        <v>2473</v>
      </c>
      <c r="G1213" s="32">
        <v>3624</v>
      </c>
      <c r="H1213" s="32">
        <v>1904</v>
      </c>
      <c r="I1213" s="13">
        <v>-2.3E-3</v>
      </c>
    </row>
    <row r="1214" spans="1:9" x14ac:dyDescent="0.3">
      <c r="A1214" s="14">
        <v>43853</v>
      </c>
      <c r="B1214" s="1" t="s">
        <v>491</v>
      </c>
      <c r="C1214" s="1" t="s">
        <v>435</v>
      </c>
      <c r="D1214" s="1">
        <v>1E-3</v>
      </c>
      <c r="E1214" s="9">
        <v>46813</v>
      </c>
      <c r="F1214" s="32">
        <v>751</v>
      </c>
      <c r="G1214" s="32">
        <v>1636</v>
      </c>
      <c r="H1214" s="32">
        <v>648</v>
      </c>
      <c r="I1214" s="13">
        <v>-1.09E-2</v>
      </c>
    </row>
    <row r="1215" spans="1:9" x14ac:dyDescent="0.3">
      <c r="A1215" s="14">
        <v>43853</v>
      </c>
      <c r="B1215" s="1" t="s">
        <v>505</v>
      </c>
      <c r="C1215" s="1" t="s">
        <v>438</v>
      </c>
      <c r="D1215" s="1">
        <v>1E-3</v>
      </c>
      <c r="E1215" s="9">
        <v>47178</v>
      </c>
      <c r="F1215" s="32">
        <v>1209</v>
      </c>
      <c r="G1215" s="32">
        <v>2620</v>
      </c>
      <c r="H1215" s="32">
        <v>929</v>
      </c>
      <c r="I1215" s="13">
        <v>-1.1299999999999999E-2</v>
      </c>
    </row>
    <row r="1216" spans="1:9" x14ac:dyDescent="0.3">
      <c r="A1216" s="14">
        <v>43853</v>
      </c>
      <c r="B1216" s="1" t="s">
        <v>487</v>
      </c>
      <c r="C1216" s="1" t="s">
        <v>438</v>
      </c>
      <c r="D1216" s="1">
        <v>1E-3</v>
      </c>
      <c r="E1216" s="9">
        <v>53898</v>
      </c>
      <c r="F1216" s="32">
        <v>232</v>
      </c>
      <c r="G1216" s="32">
        <v>851</v>
      </c>
      <c r="H1216" s="32">
        <v>172</v>
      </c>
      <c r="I1216" s="13">
        <v>-6.7999999999999996E-3</v>
      </c>
    </row>
    <row r="1217" spans="1:9" x14ac:dyDescent="0.3">
      <c r="A1217" s="14">
        <v>43857</v>
      </c>
      <c r="C1217" s="1" t="s">
        <v>496</v>
      </c>
      <c r="E1217" s="9">
        <v>43950</v>
      </c>
      <c r="F1217" s="32">
        <v>2511</v>
      </c>
      <c r="G1217" s="32">
        <v>6125</v>
      </c>
      <c r="H1217" s="32">
        <v>2400</v>
      </c>
      <c r="I1217" s="33">
        <v>-5.77E-3</v>
      </c>
    </row>
    <row r="1218" spans="1:9" x14ac:dyDescent="0.3">
      <c r="A1218" s="14">
        <v>43857</v>
      </c>
      <c r="C1218" s="1" t="s">
        <v>496</v>
      </c>
      <c r="E1218" s="9">
        <v>44013</v>
      </c>
      <c r="F1218" s="32">
        <v>835</v>
      </c>
      <c r="G1218" s="32">
        <v>3765</v>
      </c>
      <c r="H1218" s="32">
        <v>796</v>
      </c>
      <c r="I1218" s="33">
        <v>-5.7600000000000004E-3</v>
      </c>
    </row>
    <row r="1219" spans="1:9" x14ac:dyDescent="0.3">
      <c r="A1219" s="14">
        <v>43857</v>
      </c>
      <c r="C1219" s="1" t="s">
        <v>496</v>
      </c>
      <c r="E1219" s="9">
        <v>44167</v>
      </c>
      <c r="F1219" s="32">
        <v>1236</v>
      </c>
      <c r="G1219" s="32">
        <v>3405</v>
      </c>
      <c r="H1219" s="32">
        <v>1094</v>
      </c>
      <c r="I1219" s="33">
        <v>-5.7499999999999999E-3</v>
      </c>
    </row>
    <row r="1220" spans="1:9" x14ac:dyDescent="0.3">
      <c r="A1220" s="14">
        <v>43858</v>
      </c>
      <c r="B1220" s="1" t="s">
        <v>509</v>
      </c>
      <c r="C1220" s="1" t="s">
        <v>430</v>
      </c>
      <c r="D1220" s="1">
        <v>7.4999999999999997E-3</v>
      </c>
      <c r="E1220" s="9">
        <v>55664</v>
      </c>
      <c r="F1220" s="32">
        <v>5000</v>
      </c>
      <c r="G1220" s="32"/>
      <c r="H1220" s="32"/>
      <c r="I1220" s="33">
        <v>7.3000000000000001E-3</v>
      </c>
    </row>
    <row r="1221" spans="1:9" x14ac:dyDescent="0.3">
      <c r="A1221" s="14">
        <v>43864</v>
      </c>
      <c r="C1221" s="1" t="s">
        <v>496</v>
      </c>
      <c r="E1221" s="9">
        <v>43950</v>
      </c>
      <c r="F1221" s="32">
        <v>2521</v>
      </c>
      <c r="G1221" s="32">
        <v>6765</v>
      </c>
      <c r="H1221" s="32">
        <v>2397</v>
      </c>
      <c r="I1221" s="33">
        <v>-5.96E-3</v>
      </c>
    </row>
    <row r="1222" spans="1:9" x14ac:dyDescent="0.3">
      <c r="A1222" s="14">
        <v>43864</v>
      </c>
      <c r="C1222" s="1" t="s">
        <v>496</v>
      </c>
      <c r="E1222" s="9">
        <v>44013</v>
      </c>
      <c r="F1222" s="32">
        <v>1007</v>
      </c>
      <c r="G1222" s="32">
        <v>4225</v>
      </c>
      <c r="H1222" s="32">
        <v>995</v>
      </c>
      <c r="I1222" s="33">
        <v>-5.9500000000000004E-3</v>
      </c>
    </row>
    <row r="1223" spans="1:9" x14ac:dyDescent="0.3">
      <c r="A1223" s="14">
        <v>43864</v>
      </c>
      <c r="C1223" s="1" t="s">
        <v>496</v>
      </c>
      <c r="E1223" s="9">
        <v>44223</v>
      </c>
      <c r="F1223" s="32">
        <v>1097</v>
      </c>
      <c r="G1223" s="32">
        <v>2735</v>
      </c>
      <c r="H1223" s="32">
        <v>1097</v>
      </c>
      <c r="I1223" s="33">
        <v>-5.96E-3</v>
      </c>
    </row>
    <row r="1224" spans="1:9" x14ac:dyDescent="0.3">
      <c r="A1224" s="14">
        <v>43867</v>
      </c>
      <c r="B1224" s="1" t="s">
        <v>507</v>
      </c>
      <c r="C1224" s="1" t="s">
        <v>430</v>
      </c>
      <c r="D1224" s="1">
        <v>0</v>
      </c>
      <c r="E1224" s="9">
        <v>47447</v>
      </c>
      <c r="F1224" s="32">
        <v>5944</v>
      </c>
      <c r="G1224" s="32">
        <v>10667</v>
      </c>
      <c r="H1224" s="32">
        <v>4931</v>
      </c>
      <c r="I1224" s="13">
        <v>-1.1000000000000001E-3</v>
      </c>
    </row>
    <row r="1225" spans="1:9" x14ac:dyDescent="0.3">
      <c r="A1225" s="14">
        <v>43867</v>
      </c>
      <c r="B1225" s="1" t="s">
        <v>498</v>
      </c>
      <c r="C1225" s="1" t="s">
        <v>430</v>
      </c>
      <c r="D1225" s="1">
        <v>1.2500000000000001E-2</v>
      </c>
      <c r="E1225" s="9">
        <v>49089</v>
      </c>
      <c r="F1225" s="32">
        <v>2043</v>
      </c>
      <c r="G1225" s="32">
        <v>3166</v>
      </c>
      <c r="H1225" s="32">
        <v>1565</v>
      </c>
      <c r="I1225" s="13">
        <v>1.6000000000000001E-3</v>
      </c>
    </row>
    <row r="1226" spans="1:9" x14ac:dyDescent="0.3">
      <c r="A1226" s="14">
        <v>43867</v>
      </c>
      <c r="B1226" s="1" t="s">
        <v>490</v>
      </c>
      <c r="C1226" s="1" t="s">
        <v>430</v>
      </c>
      <c r="D1226" s="1">
        <v>1.7500000000000002E-2</v>
      </c>
      <c r="E1226" s="9">
        <v>50946</v>
      </c>
      <c r="F1226" s="32">
        <v>1982</v>
      </c>
      <c r="G1226" s="32">
        <v>2606</v>
      </c>
      <c r="H1226" s="32">
        <v>1520</v>
      </c>
      <c r="I1226" s="13">
        <v>3.8E-3</v>
      </c>
    </row>
    <row r="1227" spans="1:9" x14ac:dyDescent="0.3">
      <c r="A1227" s="14">
        <v>43867</v>
      </c>
      <c r="B1227" s="1" t="s">
        <v>484</v>
      </c>
      <c r="C1227" s="1" t="s">
        <v>430</v>
      </c>
      <c r="D1227" s="1">
        <v>1.7500000000000002E-2</v>
      </c>
      <c r="E1227" s="9">
        <v>60777</v>
      </c>
      <c r="F1227" s="32">
        <v>1285</v>
      </c>
      <c r="G1227" s="32">
        <v>1653</v>
      </c>
      <c r="H1227" s="32">
        <v>982</v>
      </c>
      <c r="I1227" s="13">
        <v>8.3000000000000001E-3</v>
      </c>
    </row>
    <row r="1228" spans="1:9" x14ac:dyDescent="0.3">
      <c r="A1228" s="14">
        <v>43871</v>
      </c>
      <c r="C1228" s="1" t="s">
        <v>496</v>
      </c>
      <c r="E1228" s="9">
        <v>43964</v>
      </c>
      <c r="F1228" s="32">
        <v>2695</v>
      </c>
      <c r="G1228" s="32">
        <v>6075</v>
      </c>
      <c r="H1228" s="32">
        <v>2695</v>
      </c>
      <c r="I1228" s="33">
        <v>-6.0899999999999999E-3</v>
      </c>
    </row>
    <row r="1229" spans="1:9" x14ac:dyDescent="0.3">
      <c r="A1229" s="14">
        <v>43871</v>
      </c>
      <c r="C1229" s="1" t="s">
        <v>496</v>
      </c>
      <c r="E1229" s="9">
        <v>44013</v>
      </c>
      <c r="F1229" s="32">
        <v>1018</v>
      </c>
      <c r="G1229" s="32">
        <v>2595</v>
      </c>
      <c r="H1229" s="32">
        <v>996</v>
      </c>
      <c r="I1229" s="33">
        <v>-5.9199999999999999E-3</v>
      </c>
    </row>
    <row r="1230" spans="1:9" x14ac:dyDescent="0.3">
      <c r="A1230" s="14">
        <v>43871</v>
      </c>
      <c r="C1230" s="1" t="s">
        <v>496</v>
      </c>
      <c r="E1230" s="9">
        <v>44223</v>
      </c>
      <c r="F1230" s="32">
        <v>838</v>
      </c>
      <c r="G1230" s="32">
        <v>3145</v>
      </c>
      <c r="H1230" s="32">
        <v>820</v>
      </c>
      <c r="I1230" s="33">
        <v>-5.8599999999999998E-3</v>
      </c>
    </row>
    <row r="1231" spans="1:9" x14ac:dyDescent="0.3">
      <c r="A1231" s="14">
        <v>43878</v>
      </c>
      <c r="C1231" s="1" t="s">
        <v>496</v>
      </c>
      <c r="E1231" s="9">
        <v>43964</v>
      </c>
      <c r="F1231" s="32">
        <v>2400</v>
      </c>
      <c r="G1231" s="32">
        <v>5908</v>
      </c>
      <c r="H1231" s="32">
        <v>2400</v>
      </c>
      <c r="I1231" s="33">
        <v>-5.96E-3</v>
      </c>
    </row>
    <row r="1232" spans="1:9" x14ac:dyDescent="0.3">
      <c r="A1232" s="14">
        <v>43878</v>
      </c>
      <c r="C1232" s="1" t="s">
        <v>496</v>
      </c>
      <c r="E1232" s="9">
        <v>44041</v>
      </c>
      <c r="F1232" s="32">
        <v>1096</v>
      </c>
      <c r="G1232" s="32">
        <v>3565</v>
      </c>
      <c r="H1232" s="32">
        <v>1096</v>
      </c>
      <c r="I1232" s="33">
        <v>-5.8700000000000002E-3</v>
      </c>
    </row>
    <row r="1233" spans="1:9" x14ac:dyDescent="0.3">
      <c r="A1233" s="14">
        <v>43878</v>
      </c>
      <c r="C1233" s="1" t="s">
        <v>496</v>
      </c>
      <c r="E1233" s="9">
        <v>44223</v>
      </c>
      <c r="F1233" s="32">
        <v>894</v>
      </c>
      <c r="G1233" s="32">
        <v>4320</v>
      </c>
      <c r="H1233" s="32">
        <v>894</v>
      </c>
      <c r="I1233" s="33">
        <v>-5.8199999999999997E-3</v>
      </c>
    </row>
    <row r="1234" spans="1:9" x14ac:dyDescent="0.3">
      <c r="A1234" s="14">
        <v>43881</v>
      </c>
      <c r="B1234" s="1" t="s">
        <v>508</v>
      </c>
      <c r="C1234" s="1" t="s">
        <v>430</v>
      </c>
      <c r="D1234" s="1">
        <v>0</v>
      </c>
      <c r="E1234" s="9">
        <v>44982</v>
      </c>
      <c r="F1234" s="32">
        <v>3424</v>
      </c>
      <c r="G1234" s="32">
        <v>7530</v>
      </c>
      <c r="H1234" s="32">
        <v>3292</v>
      </c>
      <c r="I1234" s="13">
        <v>-5.8999999999999999E-3</v>
      </c>
    </row>
    <row r="1235" spans="1:9" x14ac:dyDescent="0.3">
      <c r="A1235" s="14">
        <v>43881</v>
      </c>
      <c r="B1235" s="1" t="s">
        <v>506</v>
      </c>
      <c r="C1235" s="1" t="s">
        <v>430</v>
      </c>
      <c r="D1235" s="1">
        <v>0</v>
      </c>
      <c r="E1235" s="9">
        <v>45741</v>
      </c>
      <c r="F1235" s="32">
        <v>3202</v>
      </c>
      <c r="G1235" s="32">
        <v>5825</v>
      </c>
      <c r="H1235" s="32">
        <v>2575</v>
      </c>
      <c r="I1235" s="13">
        <v>-5.0000000000000001E-3</v>
      </c>
    </row>
    <row r="1236" spans="1:9" x14ac:dyDescent="0.3">
      <c r="A1236" s="14">
        <v>43881</v>
      </c>
      <c r="B1236" s="1" t="s">
        <v>486</v>
      </c>
      <c r="C1236" s="1" t="s">
        <v>430</v>
      </c>
      <c r="D1236" s="1">
        <v>2.5000000000000001E-3</v>
      </c>
      <c r="E1236" s="9">
        <v>46351</v>
      </c>
      <c r="F1236" s="32">
        <v>3751</v>
      </c>
      <c r="G1236" s="32">
        <v>4389</v>
      </c>
      <c r="H1236" s="32">
        <v>2880</v>
      </c>
      <c r="I1236" s="13">
        <v>-4.0000000000000001E-3</v>
      </c>
    </row>
    <row r="1237" spans="1:9" x14ac:dyDescent="0.3">
      <c r="A1237" s="14">
        <v>43881</v>
      </c>
      <c r="B1237" s="1" t="s">
        <v>476</v>
      </c>
      <c r="C1237" s="1" t="s">
        <v>435</v>
      </c>
      <c r="D1237" s="1">
        <v>1E-3</v>
      </c>
      <c r="E1237" s="9">
        <v>45717</v>
      </c>
      <c r="F1237" s="32">
        <v>583</v>
      </c>
      <c r="G1237" s="32">
        <v>1935</v>
      </c>
      <c r="H1237" s="32">
        <v>548</v>
      </c>
      <c r="I1237" s="13">
        <v>-1.1599999999999999E-2</v>
      </c>
    </row>
    <row r="1238" spans="1:9" x14ac:dyDescent="0.3">
      <c r="A1238" s="14">
        <v>43881</v>
      </c>
      <c r="B1238" s="1" t="s">
        <v>505</v>
      </c>
      <c r="C1238" s="1" t="s">
        <v>438</v>
      </c>
      <c r="D1238" s="1">
        <v>1E-3</v>
      </c>
      <c r="E1238" s="9">
        <v>47178</v>
      </c>
      <c r="F1238" s="32">
        <v>645</v>
      </c>
      <c r="G1238" s="32">
        <v>2397</v>
      </c>
      <c r="H1238" s="32">
        <v>490</v>
      </c>
      <c r="I1238" s="13">
        <v>-1.21E-2</v>
      </c>
    </row>
    <row r="1239" spans="1:9" x14ac:dyDescent="0.3">
      <c r="A1239" s="14">
        <v>43881</v>
      </c>
      <c r="B1239" s="1" t="s">
        <v>499</v>
      </c>
      <c r="C1239" s="1" t="s">
        <v>438</v>
      </c>
      <c r="D1239" s="1">
        <v>1E-3</v>
      </c>
      <c r="E1239" s="9">
        <v>49881</v>
      </c>
      <c r="F1239" s="32">
        <v>603</v>
      </c>
      <c r="G1239" s="32">
        <v>1893</v>
      </c>
      <c r="H1239" s="32">
        <v>459</v>
      </c>
      <c r="I1239" s="13">
        <v>-9.7000000000000003E-3</v>
      </c>
    </row>
    <row r="1240" spans="1:9" x14ac:dyDescent="0.3">
      <c r="A1240" s="14">
        <v>43885</v>
      </c>
      <c r="C1240" s="1" t="s">
        <v>496</v>
      </c>
      <c r="E1240" s="9">
        <v>43978</v>
      </c>
      <c r="F1240" s="32">
        <v>2257</v>
      </c>
      <c r="G1240" s="32">
        <v>5335</v>
      </c>
      <c r="H1240" s="32">
        <v>2197</v>
      </c>
      <c r="I1240" s="33">
        <v>-5.8700000000000002E-3</v>
      </c>
    </row>
    <row r="1241" spans="1:9" x14ac:dyDescent="0.3">
      <c r="A1241" s="14">
        <v>43885</v>
      </c>
      <c r="C1241" s="1" t="s">
        <v>496</v>
      </c>
      <c r="E1241" s="9">
        <v>44041</v>
      </c>
      <c r="F1241" s="32">
        <v>798</v>
      </c>
      <c r="G1241" s="32">
        <v>3555</v>
      </c>
      <c r="H1241" s="32">
        <v>798</v>
      </c>
      <c r="I1241" s="33">
        <v>-5.8900000000000003E-3</v>
      </c>
    </row>
    <row r="1242" spans="1:9" x14ac:dyDescent="0.3">
      <c r="A1242" s="14">
        <v>43885</v>
      </c>
      <c r="C1242" s="1" t="s">
        <v>496</v>
      </c>
      <c r="E1242" s="9">
        <v>44111</v>
      </c>
      <c r="F1242" s="32">
        <v>398</v>
      </c>
      <c r="G1242" s="32">
        <v>2218</v>
      </c>
      <c r="H1242" s="32">
        <v>398</v>
      </c>
      <c r="I1242" s="33">
        <v>-5.9800000000000001E-3</v>
      </c>
    </row>
    <row r="1243" spans="1:9" x14ac:dyDescent="0.3">
      <c r="A1243" s="14">
        <v>43885</v>
      </c>
      <c r="C1243" s="1" t="s">
        <v>496</v>
      </c>
      <c r="E1243" s="9">
        <v>44223</v>
      </c>
      <c r="F1243" s="32">
        <v>795</v>
      </c>
      <c r="G1243" s="32">
        <v>3610</v>
      </c>
      <c r="H1243" s="32">
        <v>795</v>
      </c>
      <c r="I1243" s="33">
        <v>-5.9100000000000003E-3</v>
      </c>
    </row>
    <row r="1244" spans="1:9" x14ac:dyDescent="0.3">
      <c r="A1244" s="14">
        <v>43892</v>
      </c>
      <c r="C1244" s="1" t="s">
        <v>496</v>
      </c>
      <c r="E1244" s="9">
        <v>43978</v>
      </c>
      <c r="F1244" s="32">
        <v>2679</v>
      </c>
      <c r="G1244" s="32">
        <v>5500</v>
      </c>
      <c r="H1244" s="32">
        <v>2475</v>
      </c>
      <c r="I1244" s="33">
        <v>-6.2700000000000004E-3</v>
      </c>
    </row>
    <row r="1245" spans="1:9" x14ac:dyDescent="0.3">
      <c r="A1245" s="14">
        <v>43892</v>
      </c>
      <c r="C1245" s="1" t="s">
        <v>496</v>
      </c>
      <c r="E1245" s="9">
        <v>44041</v>
      </c>
      <c r="F1245" s="32">
        <v>1014</v>
      </c>
      <c r="G1245" s="32">
        <v>4150</v>
      </c>
      <c r="H1245" s="32">
        <v>895</v>
      </c>
      <c r="I1245" s="33">
        <v>-6.28E-3</v>
      </c>
    </row>
    <row r="1246" spans="1:9" x14ac:dyDescent="0.3">
      <c r="A1246" s="14">
        <v>43892</v>
      </c>
      <c r="C1246" s="1" t="s">
        <v>496</v>
      </c>
      <c r="E1246" s="9">
        <v>44251</v>
      </c>
      <c r="F1246" s="32">
        <v>1345</v>
      </c>
      <c r="G1246" s="32">
        <v>5450</v>
      </c>
      <c r="H1246" s="32">
        <v>1097</v>
      </c>
      <c r="I1246" s="33">
        <v>-6.4200000000000004E-3</v>
      </c>
    </row>
    <row r="1247" spans="1:9" x14ac:dyDescent="0.3">
      <c r="A1247" s="14">
        <v>43895</v>
      </c>
      <c r="B1247" s="1" t="s">
        <v>507</v>
      </c>
      <c r="C1247" s="1" t="s">
        <v>430</v>
      </c>
      <c r="D1247" s="1">
        <v>0</v>
      </c>
      <c r="E1247" s="9">
        <v>47447</v>
      </c>
      <c r="F1247" s="32">
        <v>6166</v>
      </c>
      <c r="G1247" s="32">
        <v>11096</v>
      </c>
      <c r="H1247" s="32">
        <v>5109</v>
      </c>
      <c r="I1247" s="13">
        <v>-3.2000000000000002E-3</v>
      </c>
    </row>
    <row r="1248" spans="1:9" x14ac:dyDescent="0.3">
      <c r="A1248" s="14">
        <v>43895</v>
      </c>
      <c r="B1248" s="1" t="s">
        <v>498</v>
      </c>
      <c r="C1248" s="1" t="s">
        <v>430</v>
      </c>
      <c r="D1248" s="1">
        <v>1.2500000000000001E-2</v>
      </c>
      <c r="E1248" s="9">
        <v>49089</v>
      </c>
      <c r="F1248" s="32">
        <v>3972</v>
      </c>
      <c r="G1248" s="32">
        <v>5744</v>
      </c>
      <c r="H1248" s="32">
        <v>3054</v>
      </c>
      <c r="I1248" s="13">
        <v>-8.9999999999999998E-4</v>
      </c>
    </row>
    <row r="1249" spans="1:9" x14ac:dyDescent="0.3">
      <c r="A1249" s="14">
        <v>43895</v>
      </c>
      <c r="B1249" s="1" t="s">
        <v>509</v>
      </c>
      <c r="C1249" s="1" t="s">
        <v>430</v>
      </c>
      <c r="D1249" s="1">
        <v>7.4999999999999997E-3</v>
      </c>
      <c r="E1249" s="9">
        <v>55664</v>
      </c>
      <c r="F1249" s="32">
        <v>1744</v>
      </c>
      <c r="G1249" s="32">
        <v>3016</v>
      </c>
      <c r="H1249" s="32">
        <v>1335</v>
      </c>
      <c r="I1249" s="13">
        <v>4.4999999999999997E-3</v>
      </c>
    </row>
    <row r="1250" spans="1:9" x14ac:dyDescent="0.3">
      <c r="A1250" s="14">
        <v>43899</v>
      </c>
      <c r="C1250" s="1" t="s">
        <v>496</v>
      </c>
      <c r="E1250" s="9">
        <v>43992</v>
      </c>
      <c r="F1250" s="32">
        <v>2395</v>
      </c>
      <c r="G1250" s="32">
        <v>3615</v>
      </c>
      <c r="H1250" s="32">
        <v>2395</v>
      </c>
      <c r="I1250" s="33">
        <v>-6.6800000000000002E-3</v>
      </c>
    </row>
    <row r="1251" spans="1:9" x14ac:dyDescent="0.3">
      <c r="A1251" s="14">
        <v>43899</v>
      </c>
      <c r="C1251" s="1" t="s">
        <v>496</v>
      </c>
      <c r="E1251" s="9">
        <v>44041</v>
      </c>
      <c r="F1251" s="32">
        <v>1248</v>
      </c>
      <c r="G1251" s="32">
        <v>3030</v>
      </c>
      <c r="H1251" s="32">
        <v>1099</v>
      </c>
      <c r="I1251" s="33">
        <v>-6.7200000000000003E-3</v>
      </c>
    </row>
    <row r="1252" spans="1:9" x14ac:dyDescent="0.3">
      <c r="A1252" s="14">
        <v>43899</v>
      </c>
      <c r="C1252" s="1" t="s">
        <v>496</v>
      </c>
      <c r="E1252" s="9">
        <v>44251</v>
      </c>
      <c r="F1252" s="32">
        <v>1415</v>
      </c>
      <c r="G1252" s="32">
        <v>2845</v>
      </c>
      <c r="H1252" s="32">
        <v>1397</v>
      </c>
      <c r="I1252" s="33">
        <v>-7.1599999999999997E-3</v>
      </c>
    </row>
    <row r="1253" spans="1:9" x14ac:dyDescent="0.3">
      <c r="A1253" s="14">
        <v>43906</v>
      </c>
      <c r="C1253" s="1" t="s">
        <v>496</v>
      </c>
      <c r="E1253" s="9">
        <v>43992</v>
      </c>
      <c r="F1253" s="32">
        <v>3216</v>
      </c>
      <c r="G1253" s="32">
        <v>4040</v>
      </c>
      <c r="H1253" s="32">
        <v>2799</v>
      </c>
      <c r="I1253" s="33">
        <v>-6.0800000000000003E-3</v>
      </c>
    </row>
    <row r="1254" spans="1:9" x14ac:dyDescent="0.3">
      <c r="A1254" s="14">
        <v>43906</v>
      </c>
      <c r="C1254" s="1" t="s">
        <v>496</v>
      </c>
      <c r="E1254" s="9">
        <v>44069</v>
      </c>
      <c r="F1254" s="32">
        <v>1493</v>
      </c>
      <c r="G1254" s="32">
        <v>2230</v>
      </c>
      <c r="H1254" s="32">
        <v>1298</v>
      </c>
      <c r="I1254" s="33">
        <v>-6.1500000000000001E-3</v>
      </c>
    </row>
    <row r="1255" spans="1:9" x14ac:dyDescent="0.3">
      <c r="A1255" s="14">
        <v>43906</v>
      </c>
      <c r="C1255" s="1" t="s">
        <v>496</v>
      </c>
      <c r="E1255" s="9">
        <v>44139</v>
      </c>
      <c r="F1255" s="32">
        <v>557</v>
      </c>
      <c r="G1255" s="32">
        <v>1030</v>
      </c>
      <c r="H1255" s="32">
        <v>499</v>
      </c>
      <c r="I1255" s="33">
        <v>-6.3400000000000001E-3</v>
      </c>
    </row>
    <row r="1256" spans="1:9" x14ac:dyDescent="0.3">
      <c r="A1256" s="14">
        <v>43906</v>
      </c>
      <c r="C1256" s="1" t="s">
        <v>496</v>
      </c>
      <c r="E1256" s="9">
        <v>44251</v>
      </c>
      <c r="F1256" s="32">
        <v>1359</v>
      </c>
      <c r="G1256" s="32">
        <v>2395</v>
      </c>
      <c r="H1256" s="32">
        <v>1300</v>
      </c>
      <c r="I1256" s="33">
        <v>-6.2500000000000003E-3</v>
      </c>
    </row>
    <row r="1257" spans="1:9" x14ac:dyDescent="0.3">
      <c r="A1257" s="14">
        <v>43909</v>
      </c>
      <c r="B1257" s="1" t="s">
        <v>494</v>
      </c>
      <c r="C1257" s="1" t="s">
        <v>430</v>
      </c>
      <c r="D1257" s="1">
        <v>0</v>
      </c>
      <c r="E1257" s="9">
        <v>45010</v>
      </c>
      <c r="F1257" s="32">
        <v>3226</v>
      </c>
      <c r="G1257" s="32">
        <v>5262</v>
      </c>
      <c r="H1257" s="32">
        <v>3161</v>
      </c>
      <c r="I1257" s="13">
        <v>-4.3E-3</v>
      </c>
    </row>
    <row r="1258" spans="1:9" x14ac:dyDescent="0.3">
      <c r="A1258" s="14">
        <v>43909</v>
      </c>
      <c r="B1258" s="1" t="s">
        <v>506</v>
      </c>
      <c r="C1258" s="1" t="s">
        <v>430</v>
      </c>
      <c r="D1258" s="1">
        <v>0</v>
      </c>
      <c r="E1258" s="9">
        <v>45741</v>
      </c>
      <c r="F1258" s="32">
        <v>2426</v>
      </c>
      <c r="G1258" s="32">
        <v>4026</v>
      </c>
      <c r="H1258" s="32">
        <v>2426</v>
      </c>
      <c r="I1258" s="13">
        <v>-2.2000000000000001E-3</v>
      </c>
    </row>
    <row r="1259" spans="1:9" x14ac:dyDescent="0.3">
      <c r="A1259" s="14">
        <v>43909</v>
      </c>
      <c r="B1259" s="1" t="s">
        <v>462</v>
      </c>
      <c r="C1259" s="1" t="s">
        <v>430</v>
      </c>
      <c r="D1259" s="1">
        <v>2.75E-2</v>
      </c>
      <c r="E1259" s="9">
        <v>46685</v>
      </c>
      <c r="F1259" s="32">
        <v>2267</v>
      </c>
      <c r="G1259" s="32">
        <v>2382</v>
      </c>
      <c r="H1259" s="32">
        <v>1857</v>
      </c>
      <c r="I1259" s="13">
        <v>-5.0000000000000001E-4</v>
      </c>
    </row>
    <row r="1260" spans="1:9" x14ac:dyDescent="0.3">
      <c r="A1260" s="14">
        <v>43909</v>
      </c>
      <c r="B1260" s="1" t="s">
        <v>491</v>
      </c>
      <c r="C1260" s="1" t="s">
        <v>435</v>
      </c>
      <c r="D1260" s="1">
        <v>1E-3</v>
      </c>
      <c r="E1260" s="9">
        <v>46813</v>
      </c>
      <c r="F1260" s="32">
        <v>220</v>
      </c>
      <c r="G1260" s="32">
        <v>550</v>
      </c>
      <c r="H1260" s="32">
        <v>220</v>
      </c>
      <c r="I1260" s="13">
        <v>-8.0000000000000004E-4</v>
      </c>
    </row>
    <row r="1261" spans="1:9" x14ac:dyDescent="0.3">
      <c r="A1261" s="14">
        <v>43909</v>
      </c>
      <c r="B1261" s="1" t="s">
        <v>472</v>
      </c>
      <c r="C1261" s="1" t="s">
        <v>438</v>
      </c>
      <c r="D1261" s="1">
        <v>7.000000000000001E-3</v>
      </c>
      <c r="E1261" s="9">
        <v>47689</v>
      </c>
      <c r="F1261" s="32">
        <v>339</v>
      </c>
      <c r="G1261" s="32">
        <v>715</v>
      </c>
      <c r="H1261" s="32">
        <v>339</v>
      </c>
      <c r="I1261" s="13">
        <v>-2.5000000000000001E-3</v>
      </c>
    </row>
    <row r="1262" spans="1:9" x14ac:dyDescent="0.3">
      <c r="A1262" s="14">
        <v>43913</v>
      </c>
      <c r="C1262" s="1" t="s">
        <v>496</v>
      </c>
      <c r="E1262" s="9">
        <v>44006</v>
      </c>
      <c r="F1262" s="32">
        <v>2999</v>
      </c>
      <c r="G1262" s="32">
        <v>5655</v>
      </c>
      <c r="H1262" s="32">
        <v>2999</v>
      </c>
      <c r="I1262" s="33">
        <v>-5.28E-3</v>
      </c>
    </row>
    <row r="1263" spans="1:9" x14ac:dyDescent="0.3">
      <c r="A1263" s="14">
        <v>43913</v>
      </c>
      <c r="C1263" s="1" t="s">
        <v>496</v>
      </c>
      <c r="E1263" s="9">
        <v>44069</v>
      </c>
      <c r="F1263" s="32">
        <v>1299</v>
      </c>
      <c r="G1263" s="32">
        <v>4030</v>
      </c>
      <c r="H1263" s="32">
        <v>1299</v>
      </c>
      <c r="I1263" s="33">
        <v>-5.1999999999999998E-3</v>
      </c>
    </row>
    <row r="1264" spans="1:9" x14ac:dyDescent="0.3">
      <c r="A1264" s="14">
        <v>43913</v>
      </c>
      <c r="C1264" s="1" t="s">
        <v>496</v>
      </c>
      <c r="E1264" s="9">
        <v>44111</v>
      </c>
      <c r="F1264" s="32">
        <v>499</v>
      </c>
      <c r="G1264" s="32">
        <v>1570</v>
      </c>
      <c r="H1264" s="32">
        <v>499</v>
      </c>
      <c r="I1264" s="33">
        <v>-5.3499999999999997E-3</v>
      </c>
    </row>
    <row r="1265" spans="1:9" x14ac:dyDescent="0.3">
      <c r="A1265" s="14">
        <v>43913</v>
      </c>
      <c r="C1265" s="1" t="s">
        <v>496</v>
      </c>
      <c r="E1265" s="9">
        <v>44251</v>
      </c>
      <c r="F1265" s="32">
        <v>1100</v>
      </c>
      <c r="G1265" s="32">
        <v>4825</v>
      </c>
      <c r="H1265" s="32">
        <v>1100</v>
      </c>
      <c r="I1265" s="33">
        <v>-5.3400000000000001E-3</v>
      </c>
    </row>
    <row r="1266" spans="1:9" x14ac:dyDescent="0.3">
      <c r="A1266" s="14">
        <v>43920</v>
      </c>
      <c r="C1266" s="1" t="s">
        <v>496</v>
      </c>
      <c r="E1266" s="9">
        <v>44006</v>
      </c>
      <c r="F1266" s="32">
        <v>3432</v>
      </c>
      <c r="G1266" s="32">
        <v>4245</v>
      </c>
      <c r="H1266" s="32">
        <v>2999</v>
      </c>
      <c r="I1266" s="33">
        <v>-4.8599999999999997E-3</v>
      </c>
    </row>
    <row r="1267" spans="1:9" x14ac:dyDescent="0.3">
      <c r="A1267" s="14">
        <v>43920</v>
      </c>
      <c r="C1267" s="1" t="s">
        <v>496</v>
      </c>
      <c r="E1267" s="9">
        <v>44069</v>
      </c>
      <c r="F1267" s="32">
        <v>1604</v>
      </c>
      <c r="G1267" s="32">
        <v>2255</v>
      </c>
      <c r="H1267" s="32">
        <v>1399</v>
      </c>
      <c r="I1267" s="33">
        <v>-4.7800000000000004E-3</v>
      </c>
    </row>
    <row r="1268" spans="1:9" x14ac:dyDescent="0.3">
      <c r="A1268" s="14">
        <v>43920</v>
      </c>
      <c r="C1268" s="1" t="s">
        <v>496</v>
      </c>
      <c r="E1268" s="9">
        <v>44167</v>
      </c>
      <c r="F1268" s="32">
        <v>352</v>
      </c>
      <c r="G1268" s="32">
        <v>1325</v>
      </c>
      <c r="H1268" s="32">
        <v>335</v>
      </c>
      <c r="I1268" s="33">
        <v>-4.8799999999999998E-3</v>
      </c>
    </row>
    <row r="1269" spans="1:9" x14ac:dyDescent="0.3">
      <c r="A1269" s="14">
        <v>43920</v>
      </c>
      <c r="C1269" s="1" t="s">
        <v>496</v>
      </c>
      <c r="E1269" s="9">
        <v>44279</v>
      </c>
      <c r="F1269" s="32">
        <v>1327</v>
      </c>
      <c r="G1269" s="32">
        <v>2975</v>
      </c>
      <c r="H1269" s="32">
        <v>1200</v>
      </c>
      <c r="I1269" s="33">
        <v>-4.9399999999999999E-3</v>
      </c>
    </row>
    <row r="1270" spans="1:9" x14ac:dyDescent="0.3">
      <c r="A1270" s="9">
        <v>43921</v>
      </c>
      <c r="B1270" s="1" t="s">
        <v>464</v>
      </c>
      <c r="C1270" s="1" t="s">
        <v>435</v>
      </c>
      <c r="D1270" s="1">
        <v>1E-3</v>
      </c>
      <c r="E1270" s="9">
        <v>44402</v>
      </c>
      <c r="F1270" s="1">
        <v>-245</v>
      </c>
      <c r="H1270" s="9"/>
    </row>
    <row r="1271" spans="1:9" x14ac:dyDescent="0.3">
      <c r="A1271" s="14">
        <v>43923</v>
      </c>
      <c r="B1271" s="1" t="s">
        <v>500</v>
      </c>
      <c r="C1271" s="1" t="s">
        <v>430</v>
      </c>
      <c r="D1271" s="1">
        <v>7.4999999999999997E-3</v>
      </c>
      <c r="E1271" s="9">
        <v>47082</v>
      </c>
      <c r="F1271" s="32">
        <v>5834</v>
      </c>
      <c r="G1271" s="32">
        <v>7273</v>
      </c>
      <c r="H1271" s="32">
        <v>4928</v>
      </c>
      <c r="I1271" s="13">
        <v>-4.0000000000000002E-4</v>
      </c>
    </row>
    <row r="1272" spans="1:9" x14ac:dyDescent="0.3">
      <c r="A1272" s="14">
        <v>43923</v>
      </c>
      <c r="B1272" s="1" t="s">
        <v>507</v>
      </c>
      <c r="C1272" s="1" t="s">
        <v>430</v>
      </c>
      <c r="D1272" s="1">
        <v>0</v>
      </c>
      <c r="E1272" s="9">
        <v>47447</v>
      </c>
      <c r="F1272" s="32">
        <v>3186</v>
      </c>
      <c r="G1272" s="32">
        <v>6849</v>
      </c>
      <c r="H1272" s="32">
        <v>2562</v>
      </c>
      <c r="I1272" s="13">
        <v>4.0000000000000002E-4</v>
      </c>
    </row>
    <row r="1273" spans="1:9" x14ac:dyDescent="0.3">
      <c r="A1273" s="14">
        <v>43923</v>
      </c>
      <c r="B1273" s="1" t="s">
        <v>490</v>
      </c>
      <c r="C1273" s="1" t="s">
        <v>430</v>
      </c>
      <c r="D1273" s="1">
        <v>1.7500000000000002E-2</v>
      </c>
      <c r="E1273" s="9">
        <v>50946</v>
      </c>
      <c r="F1273" s="32">
        <v>2607</v>
      </c>
      <c r="G1273" s="32">
        <v>3806</v>
      </c>
      <c r="H1273" s="32">
        <v>2000</v>
      </c>
      <c r="I1273" s="13">
        <v>5.1000000000000004E-3</v>
      </c>
    </row>
    <row r="1274" spans="1:9" x14ac:dyDescent="0.3">
      <c r="A1274" s="14">
        <v>43927</v>
      </c>
      <c r="C1274" s="1" t="s">
        <v>496</v>
      </c>
      <c r="E1274" s="9">
        <v>43999</v>
      </c>
      <c r="F1274" s="32">
        <v>504</v>
      </c>
      <c r="G1274" s="32">
        <v>1985</v>
      </c>
      <c r="H1274" s="32">
        <v>498</v>
      </c>
      <c r="I1274" s="33">
        <v>-5.1399999999999996E-3</v>
      </c>
    </row>
    <row r="1275" spans="1:9" x14ac:dyDescent="0.3">
      <c r="A1275" s="14">
        <v>43927</v>
      </c>
      <c r="C1275" s="1" t="s">
        <v>496</v>
      </c>
      <c r="E1275" s="9">
        <v>44020</v>
      </c>
      <c r="F1275" s="32">
        <v>3853</v>
      </c>
      <c r="G1275" s="32">
        <v>7600</v>
      </c>
      <c r="H1275" s="32">
        <v>3196</v>
      </c>
      <c r="I1275" s="33">
        <v>-4.7699999999999999E-3</v>
      </c>
    </row>
    <row r="1276" spans="1:9" x14ac:dyDescent="0.3">
      <c r="A1276" s="14">
        <v>43927</v>
      </c>
      <c r="C1276" s="1" t="s">
        <v>496</v>
      </c>
      <c r="E1276" s="9">
        <v>44069</v>
      </c>
      <c r="F1276" s="32">
        <v>1436</v>
      </c>
      <c r="G1276" s="32">
        <v>3625</v>
      </c>
      <c r="H1276" s="32">
        <v>1298</v>
      </c>
      <c r="I1276" s="33">
        <v>-4.79E-3</v>
      </c>
    </row>
    <row r="1277" spans="1:9" x14ac:dyDescent="0.3">
      <c r="A1277" s="14">
        <v>43927</v>
      </c>
      <c r="C1277" s="1" t="s">
        <v>496</v>
      </c>
      <c r="E1277" s="9">
        <v>44279</v>
      </c>
      <c r="F1277" s="32">
        <v>1805</v>
      </c>
      <c r="G1277" s="32">
        <v>4420</v>
      </c>
      <c r="H1277" s="32">
        <v>1497</v>
      </c>
      <c r="I1277" s="33">
        <v>-4.6499999999999996E-3</v>
      </c>
    </row>
    <row r="1278" spans="1:9" x14ac:dyDescent="0.3">
      <c r="A1278" s="14">
        <v>43935</v>
      </c>
      <c r="C1278" s="1" t="s">
        <v>496</v>
      </c>
      <c r="E1278" s="9">
        <v>44020</v>
      </c>
      <c r="F1278" s="32">
        <v>5145</v>
      </c>
      <c r="G1278" s="32">
        <v>8320</v>
      </c>
      <c r="H1278" s="32">
        <v>4497</v>
      </c>
      <c r="I1278" s="33">
        <v>-4.7600000000000003E-3</v>
      </c>
    </row>
    <row r="1279" spans="1:9" x14ac:dyDescent="0.3">
      <c r="A1279" s="14">
        <v>43935</v>
      </c>
      <c r="C1279" s="1" t="s">
        <v>496</v>
      </c>
      <c r="E1279" s="9">
        <v>44041</v>
      </c>
      <c r="F1279" s="32">
        <v>503</v>
      </c>
      <c r="G1279" s="32">
        <v>1985</v>
      </c>
      <c r="H1279" s="32">
        <v>480</v>
      </c>
      <c r="I1279" s="33">
        <v>-4.8799999999999998E-3</v>
      </c>
    </row>
    <row r="1280" spans="1:9" x14ac:dyDescent="0.3">
      <c r="A1280" s="14">
        <v>43935</v>
      </c>
      <c r="C1280" s="1" t="s">
        <v>496</v>
      </c>
      <c r="E1280" s="9">
        <v>44097</v>
      </c>
      <c r="F1280" s="32">
        <v>2109</v>
      </c>
      <c r="G1280" s="32">
        <v>3630</v>
      </c>
      <c r="H1280" s="32">
        <v>1997</v>
      </c>
      <c r="I1280" s="33">
        <v>-4.45E-3</v>
      </c>
    </row>
    <row r="1281" spans="1:9" x14ac:dyDescent="0.3">
      <c r="A1281" s="14">
        <v>43935</v>
      </c>
      <c r="C1281" s="1" t="s">
        <v>496</v>
      </c>
      <c r="E1281" s="9">
        <v>44279</v>
      </c>
      <c r="F1281" s="32">
        <v>943</v>
      </c>
      <c r="G1281" s="32">
        <v>3080</v>
      </c>
      <c r="H1281" s="32">
        <v>897</v>
      </c>
      <c r="I1281" s="33">
        <v>-4.3099999999999996E-3</v>
      </c>
    </row>
    <row r="1282" spans="1:9" x14ac:dyDescent="0.3">
      <c r="A1282" s="14">
        <v>43937</v>
      </c>
      <c r="B1282" s="1" t="s">
        <v>494</v>
      </c>
      <c r="C1282" s="1" t="s">
        <v>430</v>
      </c>
      <c r="D1282" s="1">
        <v>0</v>
      </c>
      <c r="E1282" s="9">
        <v>45010</v>
      </c>
      <c r="F1282" s="32">
        <v>2102</v>
      </c>
      <c r="G1282" s="32">
        <v>4898</v>
      </c>
      <c r="H1282" s="32">
        <v>1868</v>
      </c>
      <c r="I1282" s="13">
        <v>-4.3E-3</v>
      </c>
    </row>
    <row r="1283" spans="1:9" x14ac:dyDescent="0.3">
      <c r="A1283" s="14">
        <v>43937</v>
      </c>
      <c r="B1283" s="1" t="s">
        <v>501</v>
      </c>
      <c r="C1283" s="1" t="s">
        <v>430</v>
      </c>
      <c r="D1283" s="1">
        <v>0</v>
      </c>
      <c r="E1283" s="9">
        <v>45376</v>
      </c>
      <c r="F1283" s="32">
        <v>2653</v>
      </c>
      <c r="G1283" s="32">
        <v>4797</v>
      </c>
      <c r="H1283" s="32">
        <v>2036</v>
      </c>
      <c r="I1283" s="13">
        <v>-3.5999999999999999E-3</v>
      </c>
    </row>
    <row r="1284" spans="1:9" x14ac:dyDescent="0.3">
      <c r="A1284" s="14">
        <v>43937</v>
      </c>
      <c r="B1284" s="1" t="s">
        <v>510</v>
      </c>
      <c r="C1284" s="1" t="s">
        <v>430</v>
      </c>
      <c r="D1284" s="1">
        <v>0</v>
      </c>
      <c r="E1284" s="9">
        <v>46078</v>
      </c>
      <c r="F1284" s="32">
        <v>4722</v>
      </c>
      <c r="G1284" s="32">
        <v>9799</v>
      </c>
      <c r="H1284" s="32">
        <v>3772</v>
      </c>
      <c r="I1284" s="13">
        <v>-1.6000000000000001E-3</v>
      </c>
    </row>
    <row r="1285" spans="1:9" x14ac:dyDescent="0.3">
      <c r="A1285" s="14">
        <v>43937</v>
      </c>
      <c r="B1285" s="1" t="s">
        <v>456</v>
      </c>
      <c r="C1285" s="1" t="s">
        <v>430</v>
      </c>
      <c r="D1285" s="1">
        <v>3.5000000000000003E-2</v>
      </c>
      <c r="E1285" s="9">
        <v>46137</v>
      </c>
      <c r="F1285" s="32">
        <v>3022</v>
      </c>
      <c r="G1285" s="32">
        <v>6281</v>
      </c>
      <c r="H1285" s="32">
        <v>2319</v>
      </c>
      <c r="I1285" s="13">
        <v>-1.6999999999999999E-3</v>
      </c>
    </row>
    <row r="1286" spans="1:9" x14ac:dyDescent="0.3">
      <c r="A1286" s="14">
        <v>43937</v>
      </c>
      <c r="B1286" s="1" t="s">
        <v>491</v>
      </c>
      <c r="C1286" s="1" t="s">
        <v>435</v>
      </c>
      <c r="D1286" s="1">
        <v>1E-3</v>
      </c>
      <c r="E1286" s="9">
        <v>46813</v>
      </c>
      <c r="F1286" s="32">
        <v>329</v>
      </c>
      <c r="G1286" s="32">
        <v>1105</v>
      </c>
      <c r="H1286" s="32">
        <v>260</v>
      </c>
      <c r="I1286" s="13">
        <v>-3.5000000000000001E-3</v>
      </c>
    </row>
    <row r="1287" spans="1:9" x14ac:dyDescent="0.3">
      <c r="A1287" s="14">
        <v>43937</v>
      </c>
      <c r="B1287" s="1" t="s">
        <v>505</v>
      </c>
      <c r="C1287" s="1" t="s">
        <v>438</v>
      </c>
      <c r="D1287" s="1">
        <v>1E-3</v>
      </c>
      <c r="E1287" s="9">
        <v>47178</v>
      </c>
      <c r="F1287" s="32">
        <v>789</v>
      </c>
      <c r="G1287" s="32">
        <v>1985</v>
      </c>
      <c r="H1287" s="32">
        <v>630</v>
      </c>
      <c r="I1287" s="13">
        <v>-5.4000000000000003E-3</v>
      </c>
    </row>
    <row r="1288" spans="1:9" x14ac:dyDescent="0.3">
      <c r="A1288" s="14">
        <v>43937</v>
      </c>
      <c r="B1288" s="1" t="s">
        <v>487</v>
      </c>
      <c r="C1288" s="1" t="s">
        <v>438</v>
      </c>
      <c r="D1288" s="1">
        <v>1E-3</v>
      </c>
      <c r="E1288" s="9">
        <v>53898</v>
      </c>
      <c r="F1288" s="32">
        <v>245</v>
      </c>
      <c r="G1288" s="32">
        <v>432</v>
      </c>
      <c r="H1288" s="32">
        <v>197</v>
      </c>
      <c r="I1288" s="13">
        <v>-3.2000000000000002E-3</v>
      </c>
    </row>
    <row r="1289" spans="1:9" x14ac:dyDescent="0.3">
      <c r="A1289" s="14">
        <v>43941</v>
      </c>
      <c r="C1289" s="1" t="s">
        <v>496</v>
      </c>
      <c r="E1289" s="9">
        <v>44013</v>
      </c>
      <c r="F1289" s="32">
        <v>1121</v>
      </c>
      <c r="G1289" s="32">
        <v>3790</v>
      </c>
      <c r="H1289" s="32">
        <v>998</v>
      </c>
      <c r="I1289" s="33">
        <v>-4.5599999999999998E-3</v>
      </c>
    </row>
    <row r="1290" spans="1:9" x14ac:dyDescent="0.3">
      <c r="A1290" s="14">
        <v>43941</v>
      </c>
      <c r="C1290" s="1" t="s">
        <v>496</v>
      </c>
      <c r="E1290" s="9">
        <v>44034</v>
      </c>
      <c r="F1290" s="32">
        <v>4340</v>
      </c>
      <c r="G1290" s="32">
        <v>8010</v>
      </c>
      <c r="H1290" s="32">
        <v>3997</v>
      </c>
      <c r="I1290" s="33">
        <v>-4.5100000000000001E-3</v>
      </c>
    </row>
    <row r="1291" spans="1:9" x14ac:dyDescent="0.3">
      <c r="A1291" s="14">
        <v>43941</v>
      </c>
      <c r="C1291" s="1" t="s">
        <v>496</v>
      </c>
      <c r="E1291" s="9">
        <v>44097</v>
      </c>
      <c r="F1291" s="32">
        <v>2762</v>
      </c>
      <c r="G1291" s="32">
        <v>5670</v>
      </c>
      <c r="H1291" s="32">
        <v>2298</v>
      </c>
      <c r="I1291" s="33">
        <v>-4.1399999999999996E-3</v>
      </c>
    </row>
    <row r="1292" spans="1:9" x14ac:dyDescent="0.3">
      <c r="A1292" s="14">
        <v>43941</v>
      </c>
      <c r="C1292" s="1" t="s">
        <v>496</v>
      </c>
      <c r="E1292" s="9">
        <v>44279</v>
      </c>
      <c r="F1292" s="32">
        <v>2044</v>
      </c>
      <c r="G1292" s="32">
        <v>5735</v>
      </c>
      <c r="H1292" s="32">
        <v>1697</v>
      </c>
      <c r="I1292" s="33">
        <v>-3.8800000000000002E-3</v>
      </c>
    </row>
    <row r="1293" spans="1:9" x14ac:dyDescent="0.3">
      <c r="A1293" s="14">
        <v>43948</v>
      </c>
      <c r="C1293" s="1" t="s">
        <v>496</v>
      </c>
      <c r="E1293" s="9">
        <v>44034</v>
      </c>
      <c r="F1293" s="32">
        <v>4310</v>
      </c>
      <c r="G1293" s="32">
        <v>13160</v>
      </c>
      <c r="H1293" s="32">
        <v>3495</v>
      </c>
      <c r="I1293" s="33">
        <v>-4.5399999999999998E-3</v>
      </c>
    </row>
    <row r="1294" spans="1:9" x14ac:dyDescent="0.3">
      <c r="A1294" s="14">
        <v>43948</v>
      </c>
      <c r="C1294" s="1" t="s">
        <v>496</v>
      </c>
      <c r="E1294" s="9">
        <v>44069</v>
      </c>
      <c r="F1294" s="32">
        <v>1210</v>
      </c>
      <c r="G1294" s="32">
        <v>3850</v>
      </c>
      <c r="H1294" s="32">
        <v>996</v>
      </c>
      <c r="I1294" s="33">
        <v>-4.3699999999999998E-3</v>
      </c>
    </row>
    <row r="1295" spans="1:9" x14ac:dyDescent="0.3">
      <c r="A1295" s="14">
        <v>43948</v>
      </c>
      <c r="C1295" s="1" t="s">
        <v>496</v>
      </c>
      <c r="E1295" s="9">
        <v>44097</v>
      </c>
      <c r="F1295" s="32">
        <v>2430</v>
      </c>
      <c r="G1295" s="32">
        <v>7945</v>
      </c>
      <c r="H1295" s="32">
        <v>1995</v>
      </c>
      <c r="I1295" s="33">
        <v>-4.2700000000000004E-3</v>
      </c>
    </row>
    <row r="1296" spans="1:9" x14ac:dyDescent="0.3">
      <c r="A1296" s="14">
        <v>43948</v>
      </c>
      <c r="C1296" s="1" t="s">
        <v>496</v>
      </c>
      <c r="E1296" s="9">
        <v>44307</v>
      </c>
      <c r="F1296" s="32">
        <v>3060</v>
      </c>
      <c r="G1296" s="32">
        <v>8330</v>
      </c>
      <c r="H1296" s="32">
        <v>2494</v>
      </c>
      <c r="I1296" s="33">
        <v>-4.0299999999999997E-3</v>
      </c>
    </row>
    <row r="1297" spans="1:9" x14ac:dyDescent="0.3">
      <c r="A1297" s="14">
        <v>43955</v>
      </c>
      <c r="C1297" s="1" t="s">
        <v>496</v>
      </c>
      <c r="E1297" s="9">
        <v>44048</v>
      </c>
      <c r="F1297" s="32">
        <v>5196</v>
      </c>
      <c r="G1297" s="32">
        <v>12855</v>
      </c>
      <c r="H1297" s="32">
        <v>4197</v>
      </c>
      <c r="I1297" s="33">
        <v>-4.7499999999999999E-3</v>
      </c>
    </row>
    <row r="1298" spans="1:9" x14ac:dyDescent="0.3">
      <c r="A1298" s="14">
        <v>43955</v>
      </c>
      <c r="C1298" s="1" t="s">
        <v>496</v>
      </c>
      <c r="E1298" s="9">
        <v>44097</v>
      </c>
      <c r="F1298" s="32">
        <v>2848</v>
      </c>
      <c r="G1298" s="32">
        <v>6660</v>
      </c>
      <c r="H1298" s="32">
        <v>2295</v>
      </c>
      <c r="I1298" s="33">
        <v>-4.5500000000000002E-3</v>
      </c>
    </row>
    <row r="1299" spans="1:9" x14ac:dyDescent="0.3">
      <c r="A1299" s="14">
        <v>43955</v>
      </c>
      <c r="C1299" s="1" t="s">
        <v>496</v>
      </c>
      <c r="E1299" s="9">
        <v>44279</v>
      </c>
      <c r="F1299" s="32">
        <v>1219</v>
      </c>
      <c r="G1299" s="32">
        <v>4165</v>
      </c>
      <c r="H1299" s="32">
        <v>998</v>
      </c>
      <c r="I1299" s="33">
        <v>-4.7699999999999999E-3</v>
      </c>
    </row>
    <row r="1300" spans="1:9" x14ac:dyDescent="0.3">
      <c r="A1300" s="14">
        <v>43955</v>
      </c>
      <c r="C1300" s="1" t="s">
        <v>496</v>
      </c>
      <c r="E1300" s="9">
        <v>44307</v>
      </c>
      <c r="F1300" s="32">
        <v>2473</v>
      </c>
      <c r="G1300" s="32">
        <v>6895</v>
      </c>
      <c r="H1300" s="32">
        <v>1998</v>
      </c>
      <c r="I1300" s="33">
        <v>-4.62E-3</v>
      </c>
    </row>
    <row r="1301" spans="1:9" x14ac:dyDescent="0.3">
      <c r="A1301" s="14">
        <v>43958</v>
      </c>
      <c r="B1301" s="1" t="s">
        <v>495</v>
      </c>
      <c r="C1301" s="1" t="s">
        <v>430</v>
      </c>
      <c r="D1301" s="1">
        <v>7.4999999999999997E-3</v>
      </c>
      <c r="E1301" s="9">
        <v>46898</v>
      </c>
      <c r="F1301" s="32">
        <v>4401</v>
      </c>
      <c r="G1301" s="32">
        <v>6000</v>
      </c>
      <c r="H1301" s="32">
        <v>3746</v>
      </c>
      <c r="I1301" s="13">
        <v>-1E-3</v>
      </c>
    </row>
    <row r="1302" spans="1:9" x14ac:dyDescent="0.3">
      <c r="A1302" s="14">
        <v>43958</v>
      </c>
      <c r="B1302" s="1" t="s">
        <v>507</v>
      </c>
      <c r="C1302" s="1" t="s">
        <v>430</v>
      </c>
      <c r="D1302" s="1">
        <v>0</v>
      </c>
      <c r="E1302" s="9">
        <v>47447</v>
      </c>
      <c r="F1302" s="32">
        <v>6351</v>
      </c>
      <c r="G1302" s="32">
        <v>10070</v>
      </c>
      <c r="H1302" s="32">
        <v>4958</v>
      </c>
      <c r="I1302" s="13">
        <v>2.9999999999999997E-4</v>
      </c>
    </row>
    <row r="1303" spans="1:9" x14ac:dyDescent="0.3">
      <c r="A1303" s="14">
        <v>43958</v>
      </c>
      <c r="B1303" s="1" t="s">
        <v>509</v>
      </c>
      <c r="C1303" s="1" t="s">
        <v>430</v>
      </c>
      <c r="D1303" s="1">
        <v>7.4999999999999997E-3</v>
      </c>
      <c r="E1303" s="9">
        <v>55664</v>
      </c>
      <c r="F1303" s="32">
        <v>1810</v>
      </c>
      <c r="G1303" s="32">
        <v>4103</v>
      </c>
      <c r="H1303" s="32">
        <v>1386</v>
      </c>
      <c r="I1303" s="13">
        <v>8.2000000000000007E-3</v>
      </c>
    </row>
    <row r="1304" spans="1:9" x14ac:dyDescent="0.3">
      <c r="A1304" s="14">
        <v>43958</v>
      </c>
      <c r="B1304" s="1" t="s">
        <v>454</v>
      </c>
      <c r="C1304" s="1" t="s">
        <v>430</v>
      </c>
      <c r="D1304" s="1">
        <v>0.04</v>
      </c>
      <c r="E1304" s="9">
        <v>58556</v>
      </c>
      <c r="F1304" s="32">
        <v>1292</v>
      </c>
      <c r="G1304" s="32">
        <v>2270</v>
      </c>
      <c r="H1304" s="32">
        <v>988</v>
      </c>
      <c r="I1304" s="13">
        <v>8.6E-3</v>
      </c>
    </row>
    <row r="1305" spans="1:9" x14ac:dyDescent="0.3">
      <c r="A1305" s="14">
        <v>43962</v>
      </c>
      <c r="C1305" s="1" t="s">
        <v>496</v>
      </c>
      <c r="E1305" s="9">
        <v>44048</v>
      </c>
      <c r="F1305" s="32">
        <v>4126</v>
      </c>
      <c r="G1305" s="32">
        <v>8325</v>
      </c>
      <c r="H1305" s="32">
        <v>4075</v>
      </c>
      <c r="I1305" s="33">
        <v>-5.4900000000000001E-3</v>
      </c>
    </row>
    <row r="1306" spans="1:9" x14ac:dyDescent="0.3">
      <c r="A1306" s="14">
        <v>43962</v>
      </c>
      <c r="C1306" s="1" t="s">
        <v>496</v>
      </c>
      <c r="E1306" s="9">
        <v>44111</v>
      </c>
      <c r="F1306" s="32">
        <v>1153</v>
      </c>
      <c r="G1306" s="32">
        <v>3752</v>
      </c>
      <c r="H1306" s="32">
        <v>999</v>
      </c>
      <c r="I1306" s="33">
        <v>-5.1599999999999997E-3</v>
      </c>
    </row>
    <row r="1307" spans="1:9" x14ac:dyDescent="0.3">
      <c r="A1307" s="14">
        <v>43962</v>
      </c>
      <c r="C1307" s="1" t="s">
        <v>496</v>
      </c>
      <c r="E1307" s="9">
        <v>44125</v>
      </c>
      <c r="F1307" s="32">
        <v>2067</v>
      </c>
      <c r="G1307" s="32">
        <v>6950</v>
      </c>
      <c r="H1307" s="32">
        <v>1797</v>
      </c>
      <c r="I1307" s="33">
        <v>-5.0499999999999998E-3</v>
      </c>
    </row>
    <row r="1308" spans="1:9" x14ac:dyDescent="0.3">
      <c r="A1308" s="14">
        <v>43962</v>
      </c>
      <c r="C1308" s="1" t="s">
        <v>496</v>
      </c>
      <c r="E1308" s="9">
        <v>44307</v>
      </c>
      <c r="F1308" s="32">
        <v>2524</v>
      </c>
      <c r="G1308" s="32">
        <v>6090</v>
      </c>
      <c r="H1308" s="32">
        <v>2495</v>
      </c>
      <c r="I1308" s="33">
        <v>-4.96E-3</v>
      </c>
    </row>
    <row r="1309" spans="1:9" x14ac:dyDescent="0.3">
      <c r="A1309" s="14">
        <v>43969</v>
      </c>
      <c r="C1309" s="1" t="s">
        <v>496</v>
      </c>
      <c r="E1309" s="9">
        <v>44062</v>
      </c>
      <c r="F1309" s="32">
        <v>4096</v>
      </c>
      <c r="G1309" s="32">
        <v>8270</v>
      </c>
      <c r="H1309" s="32">
        <v>4096</v>
      </c>
      <c r="I1309" s="33">
        <v>-5.5100000000000001E-3</v>
      </c>
    </row>
    <row r="1310" spans="1:9" x14ac:dyDescent="0.3">
      <c r="A1310" s="14">
        <v>43969</v>
      </c>
      <c r="C1310" s="1" t="s">
        <v>496</v>
      </c>
      <c r="E1310" s="9">
        <v>44125</v>
      </c>
      <c r="F1310" s="32">
        <v>1996</v>
      </c>
      <c r="G1310" s="32">
        <v>4750</v>
      </c>
      <c r="H1310" s="32">
        <v>1996</v>
      </c>
      <c r="I1310" s="33">
        <v>-5.1900000000000002E-3</v>
      </c>
    </row>
    <row r="1311" spans="1:9" x14ac:dyDescent="0.3">
      <c r="A1311" s="14">
        <v>43969</v>
      </c>
      <c r="C1311" s="1" t="s">
        <v>496</v>
      </c>
      <c r="E1311" s="9">
        <v>44167</v>
      </c>
      <c r="F1311" s="32">
        <v>1101</v>
      </c>
      <c r="G1311" s="32">
        <v>3595</v>
      </c>
      <c r="H1311" s="32">
        <v>997</v>
      </c>
      <c r="I1311" s="33">
        <v>-5.1599999999999997E-3</v>
      </c>
    </row>
    <row r="1312" spans="1:9" x14ac:dyDescent="0.3">
      <c r="A1312" s="14">
        <v>43969</v>
      </c>
      <c r="C1312" s="1" t="s">
        <v>496</v>
      </c>
      <c r="E1312" s="9">
        <v>44307</v>
      </c>
      <c r="F1312" s="32">
        <v>2914</v>
      </c>
      <c r="G1312" s="32">
        <v>6360</v>
      </c>
      <c r="H1312" s="32">
        <v>2399</v>
      </c>
      <c r="I1312" s="33">
        <v>-4.9800000000000001E-3</v>
      </c>
    </row>
    <row r="1313" spans="1:9" x14ac:dyDescent="0.3">
      <c r="A1313" s="14">
        <v>43971</v>
      </c>
      <c r="B1313" s="1" t="s">
        <v>508</v>
      </c>
      <c r="C1313" s="1" t="s">
        <v>430</v>
      </c>
      <c r="D1313" s="1">
        <v>0</v>
      </c>
      <c r="E1313" s="9">
        <v>44982</v>
      </c>
      <c r="F1313" s="32">
        <v>3044</v>
      </c>
      <c r="G1313" s="32">
        <v>6876</v>
      </c>
      <c r="H1313" s="32">
        <v>2480</v>
      </c>
      <c r="I1313" s="13">
        <v>-5.1000000000000004E-3</v>
      </c>
    </row>
    <row r="1314" spans="1:9" x14ac:dyDescent="0.3">
      <c r="A1314" s="14">
        <v>43971</v>
      </c>
      <c r="B1314" s="1" t="s">
        <v>467</v>
      </c>
      <c r="C1314" s="1" t="s">
        <v>430</v>
      </c>
      <c r="D1314" s="1">
        <v>1.7500000000000002E-2</v>
      </c>
      <c r="E1314" s="9">
        <v>45071</v>
      </c>
      <c r="F1314" s="32">
        <v>2214</v>
      </c>
      <c r="G1314" s="32">
        <v>5566</v>
      </c>
      <c r="H1314" s="32">
        <v>1985</v>
      </c>
      <c r="I1314" s="13">
        <v>-5.3E-3</v>
      </c>
    </row>
    <row r="1315" spans="1:9" x14ac:dyDescent="0.3">
      <c r="A1315" s="14">
        <v>43971</v>
      </c>
      <c r="B1315" s="1" t="s">
        <v>477</v>
      </c>
      <c r="C1315" s="1" t="s">
        <v>430</v>
      </c>
      <c r="D1315" s="1">
        <v>0.01</v>
      </c>
      <c r="E1315" s="9">
        <v>45986</v>
      </c>
      <c r="F1315" s="32">
        <v>2673</v>
      </c>
      <c r="G1315" s="32">
        <v>6269</v>
      </c>
      <c r="H1315" s="32">
        <v>2051</v>
      </c>
      <c r="I1315" s="13">
        <v>-3.3E-3</v>
      </c>
    </row>
    <row r="1316" spans="1:9" x14ac:dyDescent="0.3">
      <c r="A1316" s="14">
        <v>43971</v>
      </c>
      <c r="B1316" s="1" t="s">
        <v>510</v>
      </c>
      <c r="C1316" s="1" t="s">
        <v>430</v>
      </c>
      <c r="D1316" s="1">
        <v>0</v>
      </c>
      <c r="E1316" s="9">
        <v>46078</v>
      </c>
      <c r="F1316" s="32">
        <v>4530</v>
      </c>
      <c r="G1316" s="32">
        <v>7927</v>
      </c>
      <c r="H1316" s="32">
        <v>3479</v>
      </c>
      <c r="I1316" s="13">
        <v>-2.8E-3</v>
      </c>
    </row>
    <row r="1317" spans="1:9" x14ac:dyDescent="0.3">
      <c r="A1317" s="14">
        <v>43971</v>
      </c>
      <c r="B1317" s="1" t="s">
        <v>476</v>
      </c>
      <c r="C1317" s="1" t="s">
        <v>435</v>
      </c>
      <c r="D1317" s="1">
        <v>1E-3</v>
      </c>
      <c r="E1317" s="9">
        <v>45717</v>
      </c>
      <c r="F1317" s="32">
        <v>260</v>
      </c>
      <c r="G1317" s="32">
        <v>1555</v>
      </c>
      <c r="H1317" s="32">
        <v>204</v>
      </c>
      <c r="I1317" s="13">
        <v>-4.5999999999999999E-3</v>
      </c>
    </row>
    <row r="1318" spans="1:9" x14ac:dyDescent="0.3">
      <c r="A1318" s="14">
        <v>43971</v>
      </c>
      <c r="B1318" s="1" t="s">
        <v>472</v>
      </c>
      <c r="C1318" s="1" t="s">
        <v>438</v>
      </c>
      <c r="D1318" s="1">
        <v>7.000000000000001E-3</v>
      </c>
      <c r="E1318" s="9">
        <v>47689</v>
      </c>
      <c r="F1318" s="32">
        <v>968</v>
      </c>
      <c r="G1318" s="32">
        <v>1924</v>
      </c>
      <c r="H1318" s="32">
        <v>746</v>
      </c>
      <c r="I1318" s="13">
        <v>-5.7000000000000002E-3</v>
      </c>
    </row>
    <row r="1319" spans="1:9" x14ac:dyDescent="0.3">
      <c r="A1319" s="14">
        <v>43971</v>
      </c>
      <c r="B1319" s="1" t="s">
        <v>499</v>
      </c>
      <c r="C1319" s="1" t="s">
        <v>438</v>
      </c>
      <c r="D1319" s="1">
        <v>1E-3</v>
      </c>
      <c r="E1319" s="9">
        <v>49881</v>
      </c>
      <c r="F1319" s="32">
        <v>337</v>
      </c>
      <c r="G1319" s="32">
        <v>1092</v>
      </c>
      <c r="H1319" s="32">
        <v>297</v>
      </c>
      <c r="I1319" s="13">
        <v>-3.8999999999999998E-3</v>
      </c>
    </row>
    <row r="1320" spans="1:9" x14ac:dyDescent="0.3">
      <c r="A1320" s="14">
        <v>43976</v>
      </c>
      <c r="C1320" s="1" t="s">
        <v>496</v>
      </c>
      <c r="E1320" s="9">
        <v>44062</v>
      </c>
      <c r="F1320" s="32">
        <v>3998</v>
      </c>
      <c r="G1320" s="32">
        <v>8220</v>
      </c>
      <c r="H1320" s="32">
        <v>3998</v>
      </c>
      <c r="I1320" s="33">
        <v>-5.2599999999999999E-3</v>
      </c>
    </row>
    <row r="1321" spans="1:9" x14ac:dyDescent="0.3">
      <c r="A1321" s="14">
        <v>43976</v>
      </c>
      <c r="C1321" s="1" t="s">
        <v>496</v>
      </c>
      <c r="E1321" s="9">
        <v>44083</v>
      </c>
      <c r="F1321" s="32">
        <v>997</v>
      </c>
      <c r="G1321" s="32">
        <v>5010</v>
      </c>
      <c r="H1321" s="32">
        <v>997</v>
      </c>
      <c r="I1321" s="33">
        <v>-5.64E-3</v>
      </c>
    </row>
    <row r="1322" spans="1:9" x14ac:dyDescent="0.3">
      <c r="A1322" s="14">
        <v>43976</v>
      </c>
      <c r="C1322" s="1" t="s">
        <v>496</v>
      </c>
      <c r="E1322" s="9">
        <v>44125</v>
      </c>
      <c r="F1322" s="32">
        <v>2194</v>
      </c>
      <c r="G1322" s="32">
        <v>5125</v>
      </c>
      <c r="H1322" s="32">
        <v>2194</v>
      </c>
      <c r="I1322" s="33">
        <v>-5.1900000000000002E-3</v>
      </c>
    </row>
    <row r="1323" spans="1:9" x14ac:dyDescent="0.3">
      <c r="A1323" s="14">
        <v>43976</v>
      </c>
      <c r="C1323" s="1" t="s">
        <v>496</v>
      </c>
      <c r="E1323" s="9">
        <v>44335</v>
      </c>
      <c r="F1323" s="32">
        <v>2794</v>
      </c>
      <c r="G1323" s="32">
        <v>6180</v>
      </c>
      <c r="H1323" s="32">
        <v>2794</v>
      </c>
      <c r="I1323" s="33">
        <v>-5.1700000000000001E-3</v>
      </c>
    </row>
    <row r="1324" spans="1:9" x14ac:dyDescent="0.3">
      <c r="A1324" s="14">
        <v>43978</v>
      </c>
      <c r="B1324" s="1" t="s">
        <v>511</v>
      </c>
      <c r="C1324" s="1" t="s">
        <v>430</v>
      </c>
      <c r="D1324" s="1">
        <v>5.0000000000000001E-3</v>
      </c>
      <c r="E1324" s="9">
        <v>51281</v>
      </c>
      <c r="F1324" s="32">
        <v>7000</v>
      </c>
      <c r="G1324" s="32"/>
      <c r="H1324" s="32"/>
      <c r="I1324" s="33"/>
    </row>
    <row r="1325" spans="1:9" x14ac:dyDescent="0.3">
      <c r="A1325" s="14">
        <v>43984</v>
      </c>
      <c r="C1325" s="1" t="s">
        <v>496</v>
      </c>
      <c r="E1325" s="9">
        <v>44076</v>
      </c>
      <c r="F1325" s="32">
        <v>3891</v>
      </c>
      <c r="G1325" s="32">
        <v>7825</v>
      </c>
      <c r="H1325" s="32">
        <v>3795</v>
      </c>
      <c r="I1325" s="33">
        <v>-5.1999999999999998E-3</v>
      </c>
    </row>
    <row r="1326" spans="1:9" x14ac:dyDescent="0.3">
      <c r="A1326" s="14">
        <v>43984</v>
      </c>
      <c r="C1326" s="1" t="s">
        <v>496</v>
      </c>
      <c r="E1326" s="9">
        <v>44125</v>
      </c>
      <c r="F1326" s="32">
        <v>2500</v>
      </c>
      <c r="G1326" s="32">
        <v>6275</v>
      </c>
      <c r="H1326" s="32">
        <v>2500</v>
      </c>
      <c r="I1326" s="33">
        <v>-5.13E-3</v>
      </c>
    </row>
    <row r="1327" spans="1:9" x14ac:dyDescent="0.3">
      <c r="A1327" s="14">
        <v>43984</v>
      </c>
      <c r="C1327" s="1" t="s">
        <v>496</v>
      </c>
      <c r="E1327" s="9">
        <v>44251</v>
      </c>
      <c r="F1327" s="32">
        <v>996</v>
      </c>
      <c r="G1327" s="32">
        <v>3695</v>
      </c>
      <c r="H1327" s="32">
        <v>996</v>
      </c>
      <c r="I1327" s="33">
        <v>-5.2199999999999998E-3</v>
      </c>
    </row>
    <row r="1328" spans="1:9" x14ac:dyDescent="0.3">
      <c r="A1328" s="14">
        <v>43984</v>
      </c>
      <c r="C1328" s="1" t="s">
        <v>496</v>
      </c>
      <c r="E1328" s="9">
        <v>44335</v>
      </c>
      <c r="F1328" s="32">
        <v>2150</v>
      </c>
      <c r="G1328" s="32">
        <v>5300</v>
      </c>
      <c r="H1328" s="32">
        <v>2150</v>
      </c>
      <c r="I1328" s="33">
        <v>-5.1399999999999996E-3</v>
      </c>
    </row>
    <row r="1329" spans="1:9" x14ac:dyDescent="0.3">
      <c r="A1329" s="14">
        <v>43986</v>
      </c>
      <c r="B1329" s="1" t="s">
        <v>470</v>
      </c>
      <c r="C1329" s="1" t="s">
        <v>430</v>
      </c>
      <c r="D1329" s="1">
        <v>2.5000000000000001E-2</v>
      </c>
      <c r="E1329" s="9">
        <v>47628</v>
      </c>
      <c r="F1329" s="32">
        <v>3718</v>
      </c>
      <c r="G1329" s="32">
        <v>8988</v>
      </c>
      <c r="H1329" s="32">
        <v>3718</v>
      </c>
      <c r="I1329" s="13">
        <v>2.0000000000000001E-4</v>
      </c>
    </row>
    <row r="1330" spans="1:9" x14ac:dyDescent="0.3">
      <c r="A1330" s="14">
        <v>43986</v>
      </c>
      <c r="B1330" s="1" t="s">
        <v>512</v>
      </c>
      <c r="C1330" s="1" t="s">
        <v>430</v>
      </c>
      <c r="D1330" s="1">
        <v>0</v>
      </c>
      <c r="E1330" s="9">
        <v>47812</v>
      </c>
      <c r="F1330" s="32">
        <v>5095</v>
      </c>
      <c r="G1330" s="32">
        <v>9711</v>
      </c>
      <c r="H1330" s="32">
        <v>5095</v>
      </c>
      <c r="I1330" s="13">
        <v>6.9999999999999999E-4</v>
      </c>
    </row>
    <row r="1331" spans="1:9" x14ac:dyDescent="0.3">
      <c r="A1331" s="14">
        <v>43986</v>
      </c>
      <c r="B1331" s="1" t="s">
        <v>509</v>
      </c>
      <c r="C1331" s="1" t="s">
        <v>430</v>
      </c>
      <c r="D1331" s="1">
        <v>7.4999999999999997E-3</v>
      </c>
      <c r="E1331" s="9">
        <v>55664</v>
      </c>
      <c r="F1331" s="32">
        <v>2185</v>
      </c>
      <c r="G1331" s="32">
        <v>4721</v>
      </c>
      <c r="H1331" s="32">
        <v>2185</v>
      </c>
      <c r="I1331" s="13">
        <v>7.9000000000000008E-3</v>
      </c>
    </row>
    <row r="1332" spans="1:9" x14ac:dyDescent="0.3">
      <c r="A1332" s="14">
        <v>43990</v>
      </c>
      <c r="C1332" s="1" t="s">
        <v>496</v>
      </c>
      <c r="E1332" s="9">
        <v>44076</v>
      </c>
      <c r="F1332" s="32">
        <v>3600</v>
      </c>
      <c r="G1332" s="32">
        <v>7450</v>
      </c>
      <c r="H1332" s="32">
        <v>3600</v>
      </c>
      <c r="I1332" s="33">
        <v>-5.1399999999999996E-3</v>
      </c>
    </row>
    <row r="1333" spans="1:9" x14ac:dyDescent="0.3">
      <c r="A1333" s="14">
        <v>43990</v>
      </c>
      <c r="C1333" s="1" t="s">
        <v>496</v>
      </c>
      <c r="E1333" s="9">
        <v>44153</v>
      </c>
      <c r="F1333" s="32">
        <v>2337</v>
      </c>
      <c r="G1333" s="32">
        <v>6475</v>
      </c>
      <c r="H1333" s="32">
        <v>2295</v>
      </c>
      <c r="I1333" s="33">
        <v>-5.13E-3</v>
      </c>
    </row>
    <row r="1334" spans="1:9" x14ac:dyDescent="0.3">
      <c r="A1334" s="14">
        <v>43990</v>
      </c>
      <c r="C1334" s="1" t="s">
        <v>496</v>
      </c>
      <c r="E1334" s="9">
        <v>44167</v>
      </c>
      <c r="F1334" s="32">
        <v>1038</v>
      </c>
      <c r="G1334" s="32">
        <v>1705</v>
      </c>
      <c r="H1334" s="32">
        <v>999</v>
      </c>
      <c r="I1334" s="33">
        <v>-5.0499999999999998E-3</v>
      </c>
    </row>
    <row r="1335" spans="1:9" x14ac:dyDescent="0.3">
      <c r="A1335" s="14">
        <v>43990</v>
      </c>
      <c r="C1335" s="1" t="s">
        <v>496</v>
      </c>
      <c r="E1335" s="9">
        <v>44335</v>
      </c>
      <c r="F1335" s="32">
        <v>1598</v>
      </c>
      <c r="G1335" s="32">
        <v>3150</v>
      </c>
      <c r="H1335" s="32">
        <v>1598</v>
      </c>
      <c r="I1335" s="33">
        <v>-4.8799999999999998E-3</v>
      </c>
    </row>
    <row r="1336" spans="1:9" x14ac:dyDescent="0.3">
      <c r="A1336" s="14">
        <v>43997</v>
      </c>
      <c r="C1336" s="1" t="s">
        <v>496</v>
      </c>
      <c r="E1336" s="9">
        <v>44090</v>
      </c>
      <c r="F1336" s="32">
        <v>4015</v>
      </c>
      <c r="G1336" s="32">
        <v>9880</v>
      </c>
      <c r="H1336" s="32">
        <v>3497</v>
      </c>
      <c r="I1336" s="33">
        <v>-5.1000000000000004E-3</v>
      </c>
    </row>
    <row r="1337" spans="1:9" x14ac:dyDescent="0.3">
      <c r="A1337" s="14">
        <v>43997</v>
      </c>
      <c r="C1337" s="1" t="s">
        <v>496</v>
      </c>
      <c r="E1337" s="9">
        <v>44153</v>
      </c>
      <c r="F1337" s="32">
        <v>2625</v>
      </c>
      <c r="G1337" s="32">
        <v>4950</v>
      </c>
      <c r="H1337" s="32">
        <v>2396</v>
      </c>
      <c r="I1337" s="33">
        <v>-5.0699999999999999E-3</v>
      </c>
    </row>
    <row r="1338" spans="1:9" x14ac:dyDescent="0.3">
      <c r="A1338" s="14">
        <v>43997</v>
      </c>
      <c r="C1338" s="1" t="s">
        <v>496</v>
      </c>
      <c r="E1338" s="9">
        <v>44223</v>
      </c>
      <c r="F1338" s="32">
        <v>1036</v>
      </c>
      <c r="G1338" s="32">
        <v>3695</v>
      </c>
      <c r="H1338" s="32">
        <v>997</v>
      </c>
      <c r="I1338" s="33">
        <v>-5.1500000000000001E-3</v>
      </c>
    </row>
    <row r="1339" spans="1:9" x14ac:dyDescent="0.3">
      <c r="A1339" s="14">
        <v>43997</v>
      </c>
      <c r="C1339" s="1" t="s">
        <v>496</v>
      </c>
      <c r="E1339" s="9">
        <v>44335</v>
      </c>
      <c r="F1339" s="32">
        <v>1787</v>
      </c>
      <c r="G1339" s="32">
        <v>6675</v>
      </c>
      <c r="H1339" s="32">
        <v>1597</v>
      </c>
      <c r="I1339" s="33">
        <v>-4.96E-3</v>
      </c>
    </row>
    <row r="1340" spans="1:9" x14ac:dyDescent="0.3">
      <c r="A1340" s="14">
        <v>44000</v>
      </c>
      <c r="B1340" s="1" t="s">
        <v>508</v>
      </c>
      <c r="C1340" s="1" t="s">
        <v>430</v>
      </c>
      <c r="D1340" s="1">
        <v>0</v>
      </c>
      <c r="E1340" s="9">
        <v>44982</v>
      </c>
      <c r="F1340" s="32">
        <v>2304</v>
      </c>
      <c r="G1340" s="32">
        <v>6696</v>
      </c>
      <c r="H1340" s="32">
        <v>2220</v>
      </c>
      <c r="I1340" s="13">
        <v>-5.5999999999999999E-3</v>
      </c>
    </row>
    <row r="1341" spans="1:9" x14ac:dyDescent="0.3">
      <c r="A1341" s="14">
        <v>44000</v>
      </c>
      <c r="B1341" s="1" t="s">
        <v>506</v>
      </c>
      <c r="C1341" s="1" t="s">
        <v>430</v>
      </c>
      <c r="D1341" s="1">
        <v>0</v>
      </c>
      <c r="E1341" s="9">
        <v>45741</v>
      </c>
      <c r="F1341" s="32">
        <v>3851</v>
      </c>
      <c r="G1341" s="32">
        <v>6451</v>
      </c>
      <c r="H1341" s="32">
        <v>2984</v>
      </c>
      <c r="I1341" s="13">
        <v>-4.7999999999999996E-3</v>
      </c>
    </row>
    <row r="1342" spans="1:9" x14ac:dyDescent="0.3">
      <c r="A1342" s="14">
        <v>44000</v>
      </c>
      <c r="B1342" s="1" t="s">
        <v>510</v>
      </c>
      <c r="C1342" s="1" t="s">
        <v>430</v>
      </c>
      <c r="D1342" s="1">
        <v>0</v>
      </c>
      <c r="E1342" s="9">
        <v>46078</v>
      </c>
      <c r="F1342" s="32">
        <v>4094</v>
      </c>
      <c r="G1342" s="32">
        <v>7866</v>
      </c>
      <c r="H1342" s="32">
        <v>3170</v>
      </c>
      <c r="I1342" s="13">
        <v>-4.0000000000000001E-3</v>
      </c>
    </row>
    <row r="1343" spans="1:9" x14ac:dyDescent="0.3">
      <c r="A1343" s="14">
        <v>44000</v>
      </c>
      <c r="B1343" s="1" t="s">
        <v>495</v>
      </c>
      <c r="C1343" s="1" t="s">
        <v>430</v>
      </c>
      <c r="D1343" s="1">
        <v>7.4999999999999997E-3</v>
      </c>
      <c r="E1343" s="9">
        <v>46898</v>
      </c>
      <c r="F1343" s="32">
        <v>3390</v>
      </c>
      <c r="G1343" s="32">
        <v>5163</v>
      </c>
      <c r="H1343" s="32">
        <v>2625</v>
      </c>
      <c r="I1343" s="13">
        <v>-2.5000000000000001E-3</v>
      </c>
    </row>
    <row r="1344" spans="1:9" x14ac:dyDescent="0.3">
      <c r="A1344" s="14">
        <v>44000</v>
      </c>
      <c r="B1344" s="1" t="s">
        <v>513</v>
      </c>
      <c r="C1344" s="1" t="s">
        <v>438</v>
      </c>
      <c r="D1344" s="1">
        <v>1E-3</v>
      </c>
      <c r="E1344" s="9">
        <v>46082</v>
      </c>
      <c r="F1344" s="32">
        <v>3044</v>
      </c>
      <c r="G1344" s="32">
        <v>6368</v>
      </c>
      <c r="H1344" s="32">
        <v>2430</v>
      </c>
      <c r="I1344" s="13">
        <v>-8.0000000000000002E-3</v>
      </c>
    </row>
    <row r="1345" spans="1:9" x14ac:dyDescent="0.3">
      <c r="A1345" s="14">
        <v>44004</v>
      </c>
      <c r="C1345" s="1" t="s">
        <v>496</v>
      </c>
      <c r="E1345" s="9">
        <v>44090</v>
      </c>
      <c r="F1345" s="32">
        <v>3795</v>
      </c>
      <c r="G1345" s="32">
        <v>7764</v>
      </c>
      <c r="H1345" s="32">
        <v>3795</v>
      </c>
      <c r="I1345" s="33">
        <v>-5.5100000000000001E-3</v>
      </c>
    </row>
    <row r="1346" spans="1:9" x14ac:dyDescent="0.3">
      <c r="A1346" s="14">
        <v>44004</v>
      </c>
      <c r="C1346" s="1" t="s">
        <v>496</v>
      </c>
      <c r="E1346" s="9">
        <v>44153</v>
      </c>
      <c r="F1346" s="32">
        <v>2373</v>
      </c>
      <c r="G1346" s="32">
        <v>6700</v>
      </c>
      <c r="H1346" s="32">
        <v>2193</v>
      </c>
      <c r="I1346" s="33">
        <v>-5.2900000000000004E-3</v>
      </c>
    </row>
    <row r="1347" spans="1:9" x14ac:dyDescent="0.3">
      <c r="A1347" s="14">
        <v>44004</v>
      </c>
      <c r="C1347" s="1" t="s">
        <v>496</v>
      </c>
      <c r="E1347" s="9">
        <v>44363</v>
      </c>
      <c r="F1347" s="32">
        <v>2732</v>
      </c>
      <c r="G1347" s="32">
        <v>5870</v>
      </c>
      <c r="H1347" s="32">
        <v>2493</v>
      </c>
      <c r="I1347" s="33">
        <v>-5.2599999999999999E-3</v>
      </c>
    </row>
    <row r="1348" spans="1:9" x14ac:dyDescent="0.3">
      <c r="A1348" s="14">
        <v>44011</v>
      </c>
      <c r="C1348" s="1" t="s">
        <v>496</v>
      </c>
      <c r="E1348" s="9">
        <v>44104</v>
      </c>
      <c r="F1348" s="32">
        <v>3976</v>
      </c>
      <c r="G1348" s="32">
        <v>8145</v>
      </c>
      <c r="H1348" s="32">
        <v>3694</v>
      </c>
      <c r="I1348" s="33">
        <v>-5.2300000000000003E-3</v>
      </c>
    </row>
    <row r="1349" spans="1:9" x14ac:dyDescent="0.3">
      <c r="A1349" s="14">
        <v>44011</v>
      </c>
      <c r="C1349" s="1" t="s">
        <v>496</v>
      </c>
      <c r="E1349" s="9">
        <v>44153</v>
      </c>
      <c r="F1349" s="32">
        <v>2291</v>
      </c>
      <c r="G1349" s="32">
        <v>4716</v>
      </c>
      <c r="H1349" s="32">
        <v>2291</v>
      </c>
      <c r="I1349" s="33">
        <v>-5.3099999999999996E-3</v>
      </c>
    </row>
    <row r="1350" spans="1:9" x14ac:dyDescent="0.3">
      <c r="A1350" s="14">
        <v>44011</v>
      </c>
      <c r="C1350" s="1" t="s">
        <v>496</v>
      </c>
      <c r="E1350" s="9">
        <v>44363</v>
      </c>
      <c r="F1350" s="32">
        <v>2243</v>
      </c>
      <c r="G1350" s="32">
        <v>5060</v>
      </c>
      <c r="H1350" s="32">
        <v>2097</v>
      </c>
      <c r="I1350" s="33">
        <v>-5.3E-3</v>
      </c>
    </row>
    <row r="1351" spans="1:9" x14ac:dyDescent="0.3">
      <c r="A1351" s="14">
        <v>44014</v>
      </c>
      <c r="B1351" s="1" t="s">
        <v>512</v>
      </c>
      <c r="C1351" s="1" t="s">
        <v>430</v>
      </c>
      <c r="D1351" s="1">
        <v>0</v>
      </c>
      <c r="E1351" s="9">
        <v>47812</v>
      </c>
      <c r="F1351" s="32">
        <v>6682</v>
      </c>
      <c r="G1351" s="32">
        <v>15140</v>
      </c>
      <c r="H1351" s="32">
        <v>5554</v>
      </c>
      <c r="I1351" s="13">
        <v>-8.9999999999999998E-4</v>
      </c>
    </row>
    <row r="1352" spans="1:9" x14ac:dyDescent="0.3">
      <c r="A1352" s="14">
        <v>44014</v>
      </c>
      <c r="B1352" s="1" t="s">
        <v>498</v>
      </c>
      <c r="C1352" s="1" t="s">
        <v>430</v>
      </c>
      <c r="D1352" s="1">
        <v>1.2500000000000001E-2</v>
      </c>
      <c r="E1352" s="9">
        <v>49089</v>
      </c>
      <c r="F1352" s="32">
        <v>2810</v>
      </c>
      <c r="G1352" s="32">
        <v>4721</v>
      </c>
      <c r="H1352" s="32">
        <v>2205</v>
      </c>
      <c r="I1352" s="13">
        <v>1.1000000000000001E-3</v>
      </c>
    </row>
    <row r="1353" spans="1:9" x14ac:dyDescent="0.3">
      <c r="A1353" s="14">
        <v>44014</v>
      </c>
      <c r="B1353" s="1" t="s">
        <v>490</v>
      </c>
      <c r="C1353" s="1" t="s">
        <v>430</v>
      </c>
      <c r="D1353" s="1">
        <v>1.7500000000000002E-2</v>
      </c>
      <c r="E1353" s="9">
        <v>50946</v>
      </c>
      <c r="F1353" s="32">
        <v>2109</v>
      </c>
      <c r="G1353" s="32">
        <v>4055</v>
      </c>
      <c r="H1353" s="32">
        <v>1618</v>
      </c>
      <c r="I1353" s="13">
        <v>3.0999999999999999E-3</v>
      </c>
    </row>
    <row r="1354" spans="1:9" x14ac:dyDescent="0.3">
      <c r="A1354" s="14">
        <v>44014</v>
      </c>
      <c r="B1354" s="1" t="s">
        <v>509</v>
      </c>
      <c r="C1354" s="1" t="s">
        <v>430</v>
      </c>
      <c r="D1354" s="1">
        <v>7.4999999999999997E-3</v>
      </c>
      <c r="E1354" s="9">
        <v>55664</v>
      </c>
      <c r="F1354" s="32">
        <v>3091</v>
      </c>
      <c r="G1354" s="32">
        <v>4324</v>
      </c>
      <c r="H1354" s="32">
        <v>2371</v>
      </c>
      <c r="I1354" s="13">
        <v>6.4000000000000003E-3</v>
      </c>
    </row>
    <row r="1355" spans="1:9" x14ac:dyDescent="0.3">
      <c r="A1355" s="14">
        <v>44018</v>
      </c>
      <c r="C1355" s="1" t="s">
        <v>496</v>
      </c>
      <c r="E1355" s="9">
        <v>44104</v>
      </c>
      <c r="F1355" s="32">
        <v>3997</v>
      </c>
      <c r="G1355" s="32">
        <v>7990</v>
      </c>
      <c r="H1355" s="32">
        <v>3997</v>
      </c>
      <c r="I1355" s="33">
        <v>-5.5100000000000001E-3</v>
      </c>
    </row>
    <row r="1356" spans="1:9" x14ac:dyDescent="0.3">
      <c r="A1356" s="14">
        <v>44018</v>
      </c>
      <c r="C1356" s="1" t="s">
        <v>496</v>
      </c>
      <c r="E1356" s="9">
        <v>44181</v>
      </c>
      <c r="F1356" s="32">
        <v>2614</v>
      </c>
      <c r="G1356" s="32">
        <v>5915</v>
      </c>
      <c r="H1356" s="32">
        <v>2498</v>
      </c>
      <c r="I1356" s="33">
        <v>-5.5700000000000003E-3</v>
      </c>
    </row>
    <row r="1357" spans="1:9" x14ac:dyDescent="0.3">
      <c r="A1357" s="14">
        <v>44018</v>
      </c>
      <c r="C1357" s="1" t="s">
        <v>496</v>
      </c>
      <c r="E1357" s="9">
        <v>44363</v>
      </c>
      <c r="F1357" s="32">
        <v>2357</v>
      </c>
      <c r="G1357" s="32">
        <v>6702</v>
      </c>
      <c r="H1357" s="32">
        <v>2357</v>
      </c>
      <c r="I1357" s="33">
        <v>-5.5900000000000004E-3</v>
      </c>
    </row>
    <row r="1358" spans="1:9" x14ac:dyDescent="0.3">
      <c r="A1358" s="14">
        <v>44020</v>
      </c>
      <c r="B1358" s="1" t="s">
        <v>514</v>
      </c>
      <c r="C1358" s="1" t="s">
        <v>435</v>
      </c>
      <c r="D1358" s="1">
        <v>1E-3</v>
      </c>
      <c r="E1358" s="9">
        <v>49735</v>
      </c>
      <c r="F1358" s="32">
        <v>3000</v>
      </c>
      <c r="G1358" s="32"/>
      <c r="H1358" s="32"/>
      <c r="I1358" s="33">
        <v>-6.3E-3</v>
      </c>
    </row>
    <row r="1359" spans="1:9" x14ac:dyDescent="0.3">
      <c r="A1359" s="14">
        <v>44025</v>
      </c>
      <c r="C1359" s="1" t="s">
        <v>496</v>
      </c>
      <c r="E1359" s="9">
        <v>44118</v>
      </c>
      <c r="F1359" s="32">
        <v>3546</v>
      </c>
      <c r="G1359" s="32">
        <v>7950</v>
      </c>
      <c r="H1359" s="32">
        <v>3496</v>
      </c>
      <c r="I1359" s="33">
        <v>-5.5500000000000002E-3</v>
      </c>
    </row>
    <row r="1360" spans="1:9" x14ac:dyDescent="0.3">
      <c r="A1360" s="14">
        <v>44025</v>
      </c>
      <c r="C1360" s="1" t="s">
        <v>496</v>
      </c>
      <c r="E1360" s="9">
        <v>44181</v>
      </c>
      <c r="F1360" s="32">
        <v>2712</v>
      </c>
      <c r="G1360" s="32">
        <v>6055</v>
      </c>
      <c r="H1360" s="32">
        <v>2497</v>
      </c>
      <c r="I1360" s="33">
        <v>-5.5199999999999997E-3</v>
      </c>
    </row>
    <row r="1361" spans="1:9" x14ac:dyDescent="0.3">
      <c r="A1361" s="14">
        <v>44025</v>
      </c>
      <c r="C1361" s="1" t="s">
        <v>496</v>
      </c>
      <c r="E1361" s="9">
        <v>44279</v>
      </c>
      <c r="F1361" s="32">
        <v>832</v>
      </c>
      <c r="G1361" s="32">
        <v>3360</v>
      </c>
      <c r="H1361" s="32">
        <v>799</v>
      </c>
      <c r="I1361" s="33">
        <v>-5.5999999999999999E-3</v>
      </c>
    </row>
    <row r="1362" spans="1:9" x14ac:dyDescent="0.3">
      <c r="A1362" s="14">
        <v>44025</v>
      </c>
      <c r="C1362" s="1" t="s">
        <v>496</v>
      </c>
      <c r="E1362" s="9">
        <v>44363</v>
      </c>
      <c r="F1362" s="32">
        <v>2131</v>
      </c>
      <c r="G1362" s="32">
        <v>5800</v>
      </c>
      <c r="H1362" s="32">
        <v>1996</v>
      </c>
      <c r="I1362" s="33">
        <v>-5.5700000000000003E-3</v>
      </c>
    </row>
    <row r="1363" spans="1:9" x14ac:dyDescent="0.3">
      <c r="A1363" s="14">
        <v>44028</v>
      </c>
      <c r="B1363" s="1" t="s">
        <v>501</v>
      </c>
      <c r="C1363" s="1" t="s">
        <v>430</v>
      </c>
      <c r="D1363" s="1">
        <v>0</v>
      </c>
      <c r="E1363" s="9">
        <v>45376</v>
      </c>
      <c r="F1363" s="32">
        <v>3118</v>
      </c>
      <c r="G1363" s="32">
        <v>6150</v>
      </c>
      <c r="H1363" s="32">
        <v>2739</v>
      </c>
      <c r="I1363" s="13">
        <v>-5.7999999999999996E-3</v>
      </c>
    </row>
    <row r="1364" spans="1:9" x14ac:dyDescent="0.3">
      <c r="A1364" s="14">
        <v>44028</v>
      </c>
      <c r="B1364" s="1" t="s">
        <v>510</v>
      </c>
      <c r="C1364" s="1" t="s">
        <v>430</v>
      </c>
      <c r="D1364" s="1">
        <v>0</v>
      </c>
      <c r="E1364" s="9">
        <v>46078</v>
      </c>
      <c r="F1364" s="32">
        <v>5607</v>
      </c>
      <c r="G1364" s="32">
        <v>9118</v>
      </c>
      <c r="H1364" s="32">
        <v>4307</v>
      </c>
      <c r="I1364" s="13">
        <v>-4.4999999999999997E-3</v>
      </c>
    </row>
    <row r="1365" spans="1:9" x14ac:dyDescent="0.3">
      <c r="A1365" s="14">
        <v>44028</v>
      </c>
      <c r="B1365" s="1" t="s">
        <v>456</v>
      </c>
      <c r="C1365" s="1" t="s">
        <v>430</v>
      </c>
      <c r="D1365" s="1">
        <v>3.5000000000000003E-2</v>
      </c>
      <c r="E1365" s="9">
        <v>46137</v>
      </c>
      <c r="F1365" s="32">
        <v>2585</v>
      </c>
      <c r="G1365" s="32">
        <v>4801</v>
      </c>
      <c r="H1365" s="32">
        <v>1990</v>
      </c>
      <c r="I1365" s="13">
        <v>-4.7000000000000002E-3</v>
      </c>
    </row>
    <row r="1366" spans="1:9" x14ac:dyDescent="0.3">
      <c r="A1366" s="14">
        <v>44028</v>
      </c>
      <c r="B1366" s="1" t="s">
        <v>462</v>
      </c>
      <c r="C1366" s="1" t="s">
        <v>430</v>
      </c>
      <c r="D1366" s="1">
        <v>2.75E-2</v>
      </c>
      <c r="E1366" s="9">
        <v>46685</v>
      </c>
      <c r="F1366" s="32">
        <v>2206</v>
      </c>
      <c r="G1366" s="32">
        <v>4046</v>
      </c>
      <c r="H1366" s="32">
        <v>1800</v>
      </c>
      <c r="I1366" s="13">
        <v>-3.8E-3</v>
      </c>
    </row>
    <row r="1367" spans="1:9" x14ac:dyDescent="0.3">
      <c r="A1367" s="14">
        <v>44028</v>
      </c>
      <c r="B1367" s="1" t="s">
        <v>513</v>
      </c>
      <c r="C1367" s="1" t="s">
        <v>438</v>
      </c>
      <c r="D1367" s="1">
        <v>1E-3</v>
      </c>
      <c r="E1367" s="9">
        <v>46082</v>
      </c>
      <c r="F1367" s="32">
        <v>550</v>
      </c>
      <c r="G1367" s="32">
        <v>1559</v>
      </c>
      <c r="H1367" s="32">
        <v>459</v>
      </c>
      <c r="I1367" s="13">
        <v>-9.7999999999999997E-3</v>
      </c>
    </row>
    <row r="1368" spans="1:9" x14ac:dyDescent="0.3">
      <c r="A1368" s="14">
        <v>44028</v>
      </c>
      <c r="B1368" s="1" t="s">
        <v>505</v>
      </c>
      <c r="C1368" s="1" t="s">
        <v>438</v>
      </c>
      <c r="D1368" s="1">
        <v>1E-3</v>
      </c>
      <c r="E1368" s="9">
        <v>47178</v>
      </c>
      <c r="F1368" s="32">
        <v>512</v>
      </c>
      <c r="G1368" s="32">
        <v>1275</v>
      </c>
      <c r="H1368" s="32">
        <v>390</v>
      </c>
      <c r="I1368" s="13">
        <v>-9.5999999999999992E-3</v>
      </c>
    </row>
    <row r="1369" spans="1:9" x14ac:dyDescent="0.3">
      <c r="A1369" s="14">
        <v>44028</v>
      </c>
      <c r="B1369" s="1" t="s">
        <v>487</v>
      </c>
      <c r="C1369" s="1" t="s">
        <v>438</v>
      </c>
      <c r="D1369" s="1">
        <v>1E-3</v>
      </c>
      <c r="E1369" s="9">
        <v>53898</v>
      </c>
      <c r="F1369" s="32">
        <v>192</v>
      </c>
      <c r="G1369" s="32">
        <v>496</v>
      </c>
      <c r="H1369" s="32">
        <v>149</v>
      </c>
      <c r="I1369" s="13">
        <v>-7.4999999999999997E-3</v>
      </c>
    </row>
    <row r="1370" spans="1:9" x14ac:dyDescent="0.3">
      <c r="A1370" s="14">
        <v>44032</v>
      </c>
      <c r="C1370" s="1" t="s">
        <v>496</v>
      </c>
      <c r="E1370" s="9">
        <v>44118</v>
      </c>
      <c r="F1370" s="32">
        <v>3627</v>
      </c>
      <c r="G1370" s="32">
        <v>7580</v>
      </c>
      <c r="H1370" s="32">
        <v>3496</v>
      </c>
      <c r="I1370" s="33">
        <v>-5.6899999999999997E-3</v>
      </c>
    </row>
    <row r="1371" spans="1:9" x14ac:dyDescent="0.3">
      <c r="A1371" s="14">
        <v>44032</v>
      </c>
      <c r="C1371" s="1" t="s">
        <v>496</v>
      </c>
      <c r="E1371" s="9">
        <v>44181</v>
      </c>
      <c r="F1371" s="32">
        <v>1998</v>
      </c>
      <c r="G1371" s="32">
        <v>5015</v>
      </c>
      <c r="H1371" s="32">
        <v>1998</v>
      </c>
      <c r="I1371" s="33">
        <v>-5.6600000000000001E-3</v>
      </c>
    </row>
    <row r="1372" spans="1:9" x14ac:dyDescent="0.3">
      <c r="A1372" s="14">
        <v>44032</v>
      </c>
      <c r="C1372" s="1" t="s">
        <v>496</v>
      </c>
      <c r="E1372" s="9">
        <v>44223</v>
      </c>
      <c r="F1372" s="32">
        <v>817</v>
      </c>
      <c r="G1372" s="32">
        <v>2535</v>
      </c>
      <c r="H1372" s="32">
        <v>796</v>
      </c>
      <c r="I1372" s="33">
        <v>-5.7600000000000004E-3</v>
      </c>
    </row>
    <row r="1373" spans="1:9" x14ac:dyDescent="0.3">
      <c r="A1373" s="14">
        <v>44032</v>
      </c>
      <c r="C1373" s="1" t="s">
        <v>496</v>
      </c>
      <c r="E1373" s="9">
        <v>44391</v>
      </c>
      <c r="F1373" s="32">
        <v>2494</v>
      </c>
      <c r="G1373" s="32">
        <v>4355</v>
      </c>
      <c r="H1373" s="32">
        <v>2494</v>
      </c>
      <c r="I1373" s="33">
        <v>-5.64E-3</v>
      </c>
    </row>
    <row r="1374" spans="1:9" x14ac:dyDescent="0.3">
      <c r="A1374" s="14">
        <v>44039</v>
      </c>
      <c r="C1374" s="1" t="s">
        <v>496</v>
      </c>
      <c r="E1374" s="9">
        <v>44132</v>
      </c>
      <c r="F1374" s="32">
        <v>3736</v>
      </c>
      <c r="G1374" s="32">
        <v>8415</v>
      </c>
      <c r="H1374" s="32">
        <v>3495</v>
      </c>
      <c r="I1374" s="33">
        <v>-5.6499999999999996E-3</v>
      </c>
    </row>
    <row r="1375" spans="1:9" x14ac:dyDescent="0.3">
      <c r="A1375" s="14">
        <v>44039</v>
      </c>
      <c r="C1375" s="1" t="s">
        <v>496</v>
      </c>
      <c r="E1375" s="9">
        <v>44181</v>
      </c>
      <c r="F1375" s="32">
        <v>2233</v>
      </c>
      <c r="G1375" s="32">
        <v>6175</v>
      </c>
      <c r="H1375" s="32">
        <v>1996</v>
      </c>
      <c r="I1375" s="33">
        <v>-5.62E-3</v>
      </c>
    </row>
    <row r="1376" spans="1:9" x14ac:dyDescent="0.3">
      <c r="A1376" s="14">
        <v>44039</v>
      </c>
      <c r="C1376" s="1" t="s">
        <v>496</v>
      </c>
      <c r="E1376" s="9">
        <v>44391</v>
      </c>
      <c r="F1376" s="32">
        <v>2101</v>
      </c>
      <c r="G1376" s="32">
        <v>5175</v>
      </c>
      <c r="H1376" s="32">
        <v>1895</v>
      </c>
      <c r="I1376" s="33">
        <v>-5.5599999999999998E-3</v>
      </c>
    </row>
    <row r="1377" spans="1:9" x14ac:dyDescent="0.3">
      <c r="A1377" s="14">
        <v>43616</v>
      </c>
      <c r="B1377" s="1" t="s">
        <v>440</v>
      </c>
      <c r="C1377" s="1" t="s">
        <v>438</v>
      </c>
      <c r="D1377" s="1">
        <v>2.2499999999999999E-2</v>
      </c>
      <c r="E1377" s="9">
        <v>44037</v>
      </c>
      <c r="F1377" s="32">
        <v>-1034.3</v>
      </c>
      <c r="G1377" s="32"/>
      <c r="H1377" s="32"/>
      <c r="I1377" s="33"/>
    </row>
    <row r="1378" spans="1:9" x14ac:dyDescent="0.3">
      <c r="A1378" s="14">
        <v>44046</v>
      </c>
      <c r="C1378" s="1" t="s">
        <v>496</v>
      </c>
      <c r="E1378" s="9">
        <v>44132</v>
      </c>
      <c r="F1378" s="32">
        <v>3398</v>
      </c>
      <c r="G1378" s="32">
        <v>7980</v>
      </c>
      <c r="H1378" s="32">
        <v>3398</v>
      </c>
      <c r="I1378" s="33">
        <v>-5.7400000000000003E-3</v>
      </c>
    </row>
    <row r="1379" spans="1:9" x14ac:dyDescent="0.3">
      <c r="A1379" s="14">
        <v>44046</v>
      </c>
      <c r="C1379" s="1" t="s">
        <v>496</v>
      </c>
      <c r="E1379" s="9">
        <v>44209</v>
      </c>
      <c r="F1379" s="32">
        <v>2496</v>
      </c>
      <c r="G1379" s="32">
        <v>7640</v>
      </c>
      <c r="H1379" s="32">
        <v>2095</v>
      </c>
      <c r="I1379" s="33">
        <v>-5.8999999999999999E-3</v>
      </c>
    </row>
    <row r="1380" spans="1:9" x14ac:dyDescent="0.3">
      <c r="A1380" s="14">
        <v>44046</v>
      </c>
      <c r="C1380" s="1" t="s">
        <v>496</v>
      </c>
      <c r="E1380" s="9">
        <v>44391</v>
      </c>
      <c r="F1380" s="32">
        <v>1610</v>
      </c>
      <c r="G1380" s="32">
        <v>6020</v>
      </c>
      <c r="H1380" s="32">
        <v>1495</v>
      </c>
      <c r="I1380" s="33">
        <v>-5.5999999999999999E-3</v>
      </c>
    </row>
    <row r="1381" spans="1:9" x14ac:dyDescent="0.3">
      <c r="A1381" s="14">
        <v>44049</v>
      </c>
      <c r="B1381" s="1" t="s">
        <v>433</v>
      </c>
      <c r="C1381" s="1" t="s">
        <v>430</v>
      </c>
      <c r="D1381" s="1">
        <v>5.5E-2</v>
      </c>
      <c r="E1381" s="9">
        <v>47233</v>
      </c>
      <c r="F1381" s="32">
        <v>1938</v>
      </c>
      <c r="G1381" s="32">
        <v>3351</v>
      </c>
      <c r="H1381" s="32">
        <v>1740</v>
      </c>
      <c r="I1381" s="13">
        <v>-3.5999999999999999E-3</v>
      </c>
    </row>
    <row r="1382" spans="1:9" x14ac:dyDescent="0.3">
      <c r="A1382" s="14">
        <v>44049</v>
      </c>
      <c r="B1382" s="1" t="s">
        <v>470</v>
      </c>
      <c r="C1382" s="1" t="s">
        <v>430</v>
      </c>
      <c r="D1382" s="1">
        <v>2.5000000000000001E-2</v>
      </c>
      <c r="E1382" s="9">
        <v>47628</v>
      </c>
      <c r="F1382" s="32">
        <v>3873</v>
      </c>
      <c r="G1382" s="32">
        <v>6476</v>
      </c>
      <c r="H1382" s="32">
        <v>3019</v>
      </c>
      <c r="I1382" s="13">
        <v>-2.7000000000000001E-3</v>
      </c>
    </row>
    <row r="1383" spans="1:9" x14ac:dyDescent="0.3">
      <c r="A1383" s="14">
        <v>44049</v>
      </c>
      <c r="B1383" s="1" t="s">
        <v>479</v>
      </c>
      <c r="C1383" s="1" t="s">
        <v>430</v>
      </c>
      <c r="D1383" s="1">
        <v>1.4999999999999999E-2</v>
      </c>
      <c r="E1383" s="9">
        <v>47993</v>
      </c>
      <c r="F1383" s="32">
        <v>3159</v>
      </c>
      <c r="G1383" s="32">
        <v>4502</v>
      </c>
      <c r="H1383" s="32">
        <v>2515</v>
      </c>
      <c r="I1383" s="13">
        <v>-2.0999999999999999E-3</v>
      </c>
    </row>
    <row r="1384" spans="1:9" x14ac:dyDescent="0.3">
      <c r="A1384" s="14">
        <v>44049</v>
      </c>
      <c r="B1384" s="1" t="s">
        <v>503</v>
      </c>
      <c r="C1384" s="1" t="s">
        <v>430</v>
      </c>
      <c r="D1384" s="1">
        <v>1.4999999999999999E-2</v>
      </c>
      <c r="E1384" s="9">
        <v>54933</v>
      </c>
      <c r="F1384" s="32">
        <v>2238</v>
      </c>
      <c r="G1384" s="32">
        <v>4387</v>
      </c>
      <c r="H1384" s="32">
        <v>1725</v>
      </c>
      <c r="I1384" s="13">
        <v>4.1000000000000003E-3</v>
      </c>
    </row>
    <row r="1385" spans="1:9" x14ac:dyDescent="0.3">
      <c r="A1385" s="14">
        <v>44053</v>
      </c>
      <c r="C1385" s="1" t="s">
        <v>496</v>
      </c>
      <c r="E1385" s="9">
        <v>44146</v>
      </c>
      <c r="F1385" s="32">
        <v>2660</v>
      </c>
      <c r="G1385" s="32">
        <v>7460</v>
      </c>
      <c r="H1385" s="32">
        <v>2660</v>
      </c>
      <c r="I1385" s="33">
        <v>-5.7600000000000004E-3</v>
      </c>
    </row>
    <row r="1386" spans="1:9" x14ac:dyDescent="0.3">
      <c r="A1386" s="14">
        <v>44053</v>
      </c>
      <c r="C1386" s="1" t="s">
        <v>496</v>
      </c>
      <c r="E1386" s="9">
        <v>44209</v>
      </c>
      <c r="F1386" s="32">
        <v>2897</v>
      </c>
      <c r="G1386" s="32">
        <v>6450</v>
      </c>
      <c r="H1386" s="32">
        <v>2897</v>
      </c>
      <c r="I1386" s="33">
        <v>-6.3099999999999996E-3</v>
      </c>
    </row>
    <row r="1387" spans="1:9" x14ac:dyDescent="0.3">
      <c r="A1387" s="14">
        <v>44053</v>
      </c>
      <c r="C1387" s="1" t="s">
        <v>496</v>
      </c>
      <c r="E1387" s="9">
        <v>44391</v>
      </c>
      <c r="F1387" s="32">
        <v>1244</v>
      </c>
      <c r="G1387" s="32">
        <v>4080</v>
      </c>
      <c r="H1387" s="32">
        <v>1196</v>
      </c>
      <c r="I1387" s="33">
        <v>-5.6499999999999996E-3</v>
      </c>
    </row>
    <row r="1388" spans="1:9" x14ac:dyDescent="0.3">
      <c r="A1388" s="14">
        <v>44060</v>
      </c>
      <c r="C1388" s="1" t="s">
        <v>496</v>
      </c>
      <c r="E1388" s="9">
        <v>44146</v>
      </c>
      <c r="F1388" s="32">
        <v>2694</v>
      </c>
      <c r="G1388" s="32">
        <v>6525</v>
      </c>
      <c r="H1388" s="32">
        <v>2694</v>
      </c>
      <c r="I1388" s="33">
        <v>-5.7099999999999998E-3</v>
      </c>
    </row>
    <row r="1389" spans="1:9" x14ac:dyDescent="0.3">
      <c r="A1389" s="14">
        <v>44060</v>
      </c>
      <c r="C1389" s="1" t="s">
        <v>496</v>
      </c>
      <c r="E1389" s="9">
        <v>44209</v>
      </c>
      <c r="F1389" s="32">
        <v>1430</v>
      </c>
      <c r="G1389" s="32">
        <v>4430</v>
      </c>
      <c r="H1389" s="32">
        <v>1397</v>
      </c>
      <c r="I1389" s="33">
        <v>-6.0200000000000002E-3</v>
      </c>
    </row>
    <row r="1390" spans="1:9" x14ac:dyDescent="0.3">
      <c r="A1390" s="14">
        <v>44060</v>
      </c>
      <c r="C1390" s="1" t="s">
        <v>496</v>
      </c>
      <c r="E1390" s="9">
        <v>44251</v>
      </c>
      <c r="F1390" s="32">
        <v>540</v>
      </c>
      <c r="G1390" s="32">
        <v>2150</v>
      </c>
      <c r="H1390" s="32">
        <v>499</v>
      </c>
      <c r="I1390" s="33">
        <v>-6.0499999999999998E-3</v>
      </c>
    </row>
    <row r="1391" spans="1:9" x14ac:dyDescent="0.3">
      <c r="A1391" s="14">
        <v>44060</v>
      </c>
      <c r="B1391" s="1" t="s">
        <v>515</v>
      </c>
      <c r="C1391" s="1" t="s">
        <v>496</v>
      </c>
      <c r="E1391" s="9">
        <v>44419</v>
      </c>
      <c r="F1391" s="32">
        <v>1503</v>
      </c>
      <c r="G1391" s="32">
        <v>6175</v>
      </c>
      <c r="H1391" s="32">
        <v>1396</v>
      </c>
      <c r="I1391" s="33">
        <v>-5.7099999999999998E-3</v>
      </c>
    </row>
    <row r="1392" spans="1:9" x14ac:dyDescent="0.3">
      <c r="A1392" s="14">
        <v>44063</v>
      </c>
      <c r="B1392" s="1" t="s">
        <v>471</v>
      </c>
      <c r="C1392" s="1" t="s">
        <v>430</v>
      </c>
      <c r="D1392" s="1">
        <v>1.7500000000000002E-2</v>
      </c>
      <c r="E1392" s="9">
        <v>45621</v>
      </c>
      <c r="F1392" s="32">
        <v>1511</v>
      </c>
      <c r="G1392" s="32">
        <v>4161</v>
      </c>
      <c r="H1392" s="32">
        <v>1505</v>
      </c>
      <c r="I1392" s="13">
        <v>-5.8999999999999999E-3</v>
      </c>
    </row>
    <row r="1393" spans="1:9" x14ac:dyDescent="0.3">
      <c r="A1393" s="14">
        <v>44063</v>
      </c>
      <c r="B1393" s="1" t="s">
        <v>506</v>
      </c>
      <c r="C1393" s="1" t="s">
        <v>430</v>
      </c>
      <c r="D1393" s="1">
        <v>0</v>
      </c>
      <c r="E1393" s="9">
        <v>45741</v>
      </c>
      <c r="F1393" s="32">
        <v>3442</v>
      </c>
      <c r="G1393" s="32">
        <v>6074</v>
      </c>
      <c r="H1393" s="32">
        <v>3387</v>
      </c>
      <c r="I1393" s="13">
        <v>-5.7000000000000002E-3</v>
      </c>
    </row>
    <row r="1394" spans="1:9" x14ac:dyDescent="0.3">
      <c r="A1394" s="14">
        <v>44063</v>
      </c>
      <c r="B1394" s="1" t="s">
        <v>492</v>
      </c>
      <c r="C1394" s="1" t="s">
        <v>430</v>
      </c>
      <c r="D1394" s="1">
        <v>0.01</v>
      </c>
      <c r="E1394" s="9">
        <v>46532</v>
      </c>
      <c r="F1394" s="32">
        <v>2372</v>
      </c>
      <c r="G1394" s="32">
        <v>4884</v>
      </c>
      <c r="H1394" s="32">
        <v>2106</v>
      </c>
      <c r="I1394" s="13">
        <v>-4.4999999999999997E-3</v>
      </c>
    </row>
    <row r="1395" spans="1:9" x14ac:dyDescent="0.3">
      <c r="A1395" s="14">
        <v>44063</v>
      </c>
      <c r="B1395" s="1" t="s">
        <v>491</v>
      </c>
      <c r="C1395" s="1" t="s">
        <v>435</v>
      </c>
      <c r="D1395" s="1">
        <v>1E-3</v>
      </c>
      <c r="E1395" s="9">
        <v>46813</v>
      </c>
      <c r="F1395" s="32">
        <v>395</v>
      </c>
      <c r="G1395" s="32">
        <v>865</v>
      </c>
      <c r="H1395" s="32">
        <v>395</v>
      </c>
      <c r="I1395" s="13">
        <v>-9.7000000000000003E-3</v>
      </c>
    </row>
    <row r="1396" spans="1:9" x14ac:dyDescent="0.3">
      <c r="A1396" s="14">
        <v>44063</v>
      </c>
      <c r="B1396" s="1" t="s">
        <v>437</v>
      </c>
      <c r="C1396" s="1" t="s">
        <v>438</v>
      </c>
      <c r="D1396" s="1">
        <v>3.15E-2</v>
      </c>
      <c r="E1396" s="9">
        <v>48420</v>
      </c>
      <c r="F1396" s="32">
        <v>231</v>
      </c>
      <c r="G1396" s="32">
        <v>577</v>
      </c>
      <c r="H1396" s="32">
        <v>231</v>
      </c>
      <c r="I1396" s="13">
        <v>-1.0999999999999999E-2</v>
      </c>
    </row>
    <row r="1397" spans="1:9" x14ac:dyDescent="0.3">
      <c r="A1397" s="14">
        <v>44063</v>
      </c>
      <c r="B1397" s="1" t="s">
        <v>499</v>
      </c>
      <c r="C1397" s="1" t="s">
        <v>438</v>
      </c>
      <c r="D1397" s="1">
        <v>1E-3</v>
      </c>
      <c r="E1397" s="9">
        <v>49881</v>
      </c>
      <c r="F1397" s="32">
        <v>330</v>
      </c>
      <c r="G1397" s="32">
        <v>727</v>
      </c>
      <c r="H1397" s="32">
        <v>330</v>
      </c>
      <c r="I1397" s="13">
        <v>-9.9000000000000008E-3</v>
      </c>
    </row>
    <row r="1398" spans="1:9" x14ac:dyDescent="0.3">
      <c r="A1398" s="14">
        <v>44067</v>
      </c>
      <c r="C1398" s="1" t="s">
        <v>496</v>
      </c>
      <c r="E1398" s="9">
        <v>44160</v>
      </c>
      <c r="F1398" s="32">
        <v>2395</v>
      </c>
      <c r="G1398" s="32">
        <v>6896</v>
      </c>
      <c r="H1398" s="32">
        <v>2395</v>
      </c>
      <c r="I1398" s="33">
        <v>-5.6800000000000002E-3</v>
      </c>
    </row>
    <row r="1399" spans="1:9" x14ac:dyDescent="0.3">
      <c r="A1399" s="14">
        <v>44067</v>
      </c>
      <c r="C1399" s="1" t="s">
        <v>496</v>
      </c>
      <c r="E1399" s="9">
        <v>44209</v>
      </c>
      <c r="F1399" s="32">
        <v>1197</v>
      </c>
      <c r="G1399" s="32">
        <v>6275</v>
      </c>
      <c r="H1399" s="32">
        <v>1197</v>
      </c>
      <c r="I1399" s="33">
        <v>-6.0600000000000003E-3</v>
      </c>
    </row>
    <row r="1400" spans="1:9" x14ac:dyDescent="0.3">
      <c r="A1400" s="14">
        <v>44067</v>
      </c>
      <c r="B1400" s="1" t="s">
        <v>515</v>
      </c>
      <c r="C1400" s="1" t="s">
        <v>496</v>
      </c>
      <c r="E1400" s="9">
        <v>44419</v>
      </c>
      <c r="F1400" s="32">
        <v>1797</v>
      </c>
      <c r="G1400" s="32">
        <v>5575</v>
      </c>
      <c r="H1400" s="32">
        <v>1797</v>
      </c>
      <c r="I1400" s="33">
        <v>-5.7800000000000004E-3</v>
      </c>
    </row>
    <row r="1401" spans="1:9" x14ac:dyDescent="0.3">
      <c r="A1401" s="14">
        <v>44074</v>
      </c>
      <c r="C1401" s="1" t="s">
        <v>496</v>
      </c>
      <c r="E1401" s="9">
        <v>44160</v>
      </c>
      <c r="F1401" s="32">
        <v>2199</v>
      </c>
      <c r="G1401" s="32">
        <v>7115</v>
      </c>
      <c r="H1401" s="32">
        <v>2199</v>
      </c>
      <c r="I1401" s="33">
        <v>-5.6800000000000002E-3</v>
      </c>
    </row>
    <row r="1402" spans="1:9" x14ac:dyDescent="0.3">
      <c r="A1402" s="14">
        <v>44074</v>
      </c>
      <c r="C1402" s="1" t="s">
        <v>496</v>
      </c>
      <c r="E1402" s="9">
        <v>44237</v>
      </c>
      <c r="F1402" s="32">
        <v>1492</v>
      </c>
      <c r="G1402" s="32">
        <v>6546</v>
      </c>
      <c r="H1402" s="32">
        <v>1425</v>
      </c>
      <c r="I1402" s="33">
        <v>-5.79E-3</v>
      </c>
    </row>
    <row r="1403" spans="1:9" x14ac:dyDescent="0.3">
      <c r="A1403" s="14">
        <v>44074</v>
      </c>
      <c r="B1403" s="1" t="s">
        <v>515</v>
      </c>
      <c r="C1403" s="1" t="s">
        <v>496</v>
      </c>
      <c r="E1403" s="9">
        <v>44419</v>
      </c>
      <c r="F1403" s="32">
        <v>1693</v>
      </c>
      <c r="G1403" s="32">
        <v>5086</v>
      </c>
      <c r="H1403" s="32">
        <v>1693</v>
      </c>
      <c r="I1403" s="33">
        <v>-5.6699999999999997E-3</v>
      </c>
    </row>
    <row r="1404" spans="1:9" x14ac:dyDescent="0.3">
      <c r="A1404" s="14">
        <v>44077</v>
      </c>
      <c r="B1404" s="1" t="s">
        <v>512</v>
      </c>
      <c r="C1404" s="1" t="s">
        <v>430</v>
      </c>
      <c r="D1404" s="1">
        <v>0</v>
      </c>
      <c r="E1404" s="9">
        <v>47812</v>
      </c>
      <c r="F1404" s="32">
        <v>5725</v>
      </c>
      <c r="G1404" s="32">
        <v>9441</v>
      </c>
      <c r="H1404" s="32">
        <v>5725</v>
      </c>
      <c r="I1404" s="13">
        <v>-1.9E-3</v>
      </c>
    </row>
    <row r="1405" spans="1:9" x14ac:dyDescent="0.3">
      <c r="A1405" s="14">
        <v>44077</v>
      </c>
      <c r="B1405" s="1" t="s">
        <v>483</v>
      </c>
      <c r="C1405" s="1" t="s">
        <v>430</v>
      </c>
      <c r="D1405" s="1">
        <v>1.2500000000000001E-2</v>
      </c>
      <c r="E1405" s="9">
        <v>49820</v>
      </c>
      <c r="F1405" s="32">
        <v>1960</v>
      </c>
      <c r="G1405" s="32">
        <v>3756</v>
      </c>
      <c r="H1405" s="32">
        <v>1960</v>
      </c>
      <c r="I1405" s="13">
        <v>8.9999999999999998E-4</v>
      </c>
    </row>
    <row r="1406" spans="1:9" x14ac:dyDescent="0.3">
      <c r="A1406" s="14">
        <v>44077</v>
      </c>
      <c r="B1406" s="1" t="s">
        <v>509</v>
      </c>
      <c r="C1406" s="1" t="s">
        <v>430</v>
      </c>
      <c r="D1406" s="1">
        <v>7.4999999999999997E-3</v>
      </c>
      <c r="E1406" s="9">
        <v>55664</v>
      </c>
      <c r="F1406" s="32">
        <v>2231</v>
      </c>
      <c r="G1406" s="32">
        <v>3524</v>
      </c>
      <c r="H1406" s="32">
        <v>1773</v>
      </c>
      <c r="I1406" s="13">
        <v>5.3E-3</v>
      </c>
    </row>
    <row r="1407" spans="1:9" x14ac:dyDescent="0.3">
      <c r="A1407" s="14">
        <v>44077</v>
      </c>
      <c r="B1407" s="1" t="s">
        <v>454</v>
      </c>
      <c r="C1407" s="1" t="s">
        <v>430</v>
      </c>
      <c r="D1407" s="1">
        <v>0.04</v>
      </c>
      <c r="E1407" s="9">
        <v>58556</v>
      </c>
      <c r="F1407" s="32">
        <v>1264</v>
      </c>
      <c r="G1407" s="32">
        <v>1791</v>
      </c>
      <c r="H1407" s="32">
        <v>1055</v>
      </c>
      <c r="I1407" s="13">
        <v>5.7000000000000002E-3</v>
      </c>
    </row>
    <row r="1408" spans="1:9" x14ac:dyDescent="0.3">
      <c r="A1408" s="14">
        <v>44081</v>
      </c>
      <c r="C1408" s="1" t="s">
        <v>496</v>
      </c>
      <c r="E1408" s="9">
        <v>44174</v>
      </c>
      <c r="F1408" s="32">
        <v>2296</v>
      </c>
      <c r="G1408" s="32">
        <v>6840</v>
      </c>
      <c r="H1408" s="32">
        <v>2296</v>
      </c>
      <c r="I1408" s="33">
        <v>-5.6899999999999997E-3</v>
      </c>
    </row>
    <row r="1409" spans="1:9" x14ac:dyDescent="0.3">
      <c r="A1409" s="14">
        <v>44081</v>
      </c>
      <c r="C1409" s="1" t="s">
        <v>496</v>
      </c>
      <c r="E1409" s="9">
        <v>44237</v>
      </c>
      <c r="F1409" s="32">
        <v>1794</v>
      </c>
      <c r="G1409" s="32">
        <v>5130</v>
      </c>
      <c r="H1409" s="32">
        <v>1794</v>
      </c>
      <c r="I1409" s="33">
        <v>-5.77E-3</v>
      </c>
    </row>
    <row r="1410" spans="1:9" x14ac:dyDescent="0.3">
      <c r="A1410" s="14">
        <v>44081</v>
      </c>
      <c r="B1410" s="1" t="s">
        <v>515</v>
      </c>
      <c r="C1410" s="1" t="s">
        <v>496</v>
      </c>
      <c r="E1410" s="9">
        <v>44419</v>
      </c>
      <c r="F1410" s="32">
        <v>1695</v>
      </c>
      <c r="G1410" s="32">
        <v>7675</v>
      </c>
      <c r="H1410" s="32">
        <v>1695</v>
      </c>
      <c r="I1410" s="33">
        <v>-5.7499999999999999E-3</v>
      </c>
    </row>
    <row r="1411" spans="1:9" x14ac:dyDescent="0.3">
      <c r="A1411" s="14">
        <v>44088</v>
      </c>
      <c r="C1411" s="1" t="s">
        <v>496</v>
      </c>
      <c r="E1411" s="9">
        <v>44174</v>
      </c>
      <c r="F1411" s="32">
        <v>2451</v>
      </c>
      <c r="G1411" s="32">
        <v>7855</v>
      </c>
      <c r="H1411" s="32">
        <v>2195</v>
      </c>
      <c r="I1411" s="33">
        <v>-5.7400000000000003E-3</v>
      </c>
    </row>
    <row r="1412" spans="1:9" x14ac:dyDescent="0.3">
      <c r="A1412" s="14">
        <v>44088</v>
      </c>
      <c r="C1412" s="1" t="s">
        <v>496</v>
      </c>
      <c r="E1412" s="9">
        <v>44237</v>
      </c>
      <c r="F1412" s="32">
        <v>1430</v>
      </c>
      <c r="G1412" s="32">
        <v>6135</v>
      </c>
      <c r="H1412" s="32">
        <v>1394</v>
      </c>
      <c r="I1412" s="33">
        <v>-5.7600000000000004E-3</v>
      </c>
    </row>
    <row r="1413" spans="1:9" x14ac:dyDescent="0.3">
      <c r="A1413" s="14">
        <v>44088</v>
      </c>
      <c r="C1413" s="1" t="s">
        <v>496</v>
      </c>
      <c r="E1413" s="9">
        <v>44447</v>
      </c>
      <c r="F1413" s="32">
        <v>2043</v>
      </c>
      <c r="G1413" s="32">
        <v>6045</v>
      </c>
      <c r="H1413" s="32">
        <v>1692</v>
      </c>
      <c r="I1413" s="33">
        <v>-5.7299999999999999E-3</v>
      </c>
    </row>
    <row r="1414" spans="1:9" x14ac:dyDescent="0.3">
      <c r="A1414" s="14">
        <v>44091</v>
      </c>
      <c r="B1414" s="1" t="s">
        <v>508</v>
      </c>
      <c r="C1414" s="1" t="s">
        <v>430</v>
      </c>
      <c r="D1414" s="1">
        <v>0</v>
      </c>
      <c r="E1414" s="9">
        <v>44982</v>
      </c>
      <c r="F1414" s="32">
        <v>3054</v>
      </c>
      <c r="G1414" s="32">
        <v>8042</v>
      </c>
      <c r="H1414" s="32">
        <v>2696</v>
      </c>
      <c r="I1414" s="13">
        <v>-6.4000000000000003E-3</v>
      </c>
    </row>
    <row r="1415" spans="1:9" x14ac:dyDescent="0.3">
      <c r="A1415" s="14">
        <v>44091</v>
      </c>
      <c r="B1415" s="1" t="s">
        <v>481</v>
      </c>
      <c r="C1415" s="1" t="s">
        <v>430</v>
      </c>
      <c r="D1415" s="1">
        <v>5.0000000000000001E-3</v>
      </c>
      <c r="E1415" s="9">
        <v>46167</v>
      </c>
      <c r="F1415" s="32">
        <v>4887</v>
      </c>
      <c r="G1415" s="32">
        <v>7311</v>
      </c>
      <c r="H1415" s="32">
        <v>3800</v>
      </c>
      <c r="I1415" s="13">
        <v>-5.3E-3</v>
      </c>
    </row>
    <row r="1416" spans="1:9" x14ac:dyDescent="0.3">
      <c r="A1416" s="14">
        <v>44091</v>
      </c>
      <c r="B1416" s="1" t="s">
        <v>495</v>
      </c>
      <c r="C1416" s="1" t="s">
        <v>430</v>
      </c>
      <c r="D1416" s="1">
        <v>7.4999999999999997E-3</v>
      </c>
      <c r="E1416" s="9">
        <v>46898</v>
      </c>
      <c r="F1416" s="32">
        <v>2572</v>
      </c>
      <c r="G1416" s="32">
        <v>5511</v>
      </c>
      <c r="H1416" s="32">
        <v>1998</v>
      </c>
      <c r="I1416" s="13">
        <v>-4.0000000000000001E-3</v>
      </c>
    </row>
    <row r="1417" spans="1:9" x14ac:dyDescent="0.3">
      <c r="A1417" s="14">
        <v>44091</v>
      </c>
      <c r="B1417" s="1" t="s">
        <v>513</v>
      </c>
      <c r="C1417" s="1" t="s">
        <v>438</v>
      </c>
      <c r="D1417" s="1">
        <v>1E-3</v>
      </c>
      <c r="E1417" s="9">
        <v>46082</v>
      </c>
      <c r="F1417" s="32">
        <v>720</v>
      </c>
      <c r="G1417" s="32">
        <v>2222</v>
      </c>
      <c r="H1417" s="32">
        <v>624</v>
      </c>
      <c r="I1417" s="13">
        <v>-1.12E-2</v>
      </c>
    </row>
    <row r="1418" spans="1:9" x14ac:dyDescent="0.3">
      <c r="A1418" s="14">
        <v>44091</v>
      </c>
      <c r="B1418" s="1" t="s">
        <v>472</v>
      </c>
      <c r="C1418" s="1" t="s">
        <v>438</v>
      </c>
      <c r="D1418" s="1">
        <v>7.000000000000001E-3</v>
      </c>
      <c r="E1418" s="9">
        <v>47689</v>
      </c>
      <c r="F1418" s="32">
        <v>448</v>
      </c>
      <c r="G1418" s="32">
        <v>1571</v>
      </c>
      <c r="H1418" s="32">
        <v>448</v>
      </c>
      <c r="I1418" s="13">
        <v>-1.14E-2</v>
      </c>
    </row>
    <row r="1419" spans="1:9" x14ac:dyDescent="0.3">
      <c r="A1419" s="14">
        <v>44091</v>
      </c>
      <c r="B1419" s="1" t="s">
        <v>487</v>
      </c>
      <c r="C1419" s="1" t="s">
        <v>438</v>
      </c>
      <c r="D1419" s="1">
        <v>1E-3</v>
      </c>
      <c r="E1419" s="9">
        <v>53898</v>
      </c>
      <c r="F1419" s="32">
        <v>196</v>
      </c>
      <c r="G1419" s="32">
        <v>712</v>
      </c>
      <c r="H1419" s="32">
        <v>177</v>
      </c>
      <c r="I1419" s="13">
        <v>-9.1000000000000004E-3</v>
      </c>
    </row>
    <row r="1420" spans="1:9" x14ac:dyDescent="0.3">
      <c r="A1420" s="14">
        <v>44095</v>
      </c>
      <c r="C1420" s="1" t="s">
        <v>496</v>
      </c>
      <c r="E1420" s="9">
        <v>44174</v>
      </c>
      <c r="F1420" s="32">
        <v>2584</v>
      </c>
      <c r="G1420" s="32">
        <v>6705</v>
      </c>
      <c r="H1420" s="32">
        <v>2294</v>
      </c>
      <c r="I1420" s="33">
        <v>-5.7400000000000003E-3</v>
      </c>
    </row>
    <row r="1421" spans="1:9" x14ac:dyDescent="0.3">
      <c r="A1421" s="14">
        <v>44095</v>
      </c>
      <c r="C1421" s="1" t="s">
        <v>496</v>
      </c>
      <c r="E1421" s="9">
        <v>44237</v>
      </c>
      <c r="F1421" s="32">
        <v>1901</v>
      </c>
      <c r="G1421" s="32">
        <v>6795</v>
      </c>
      <c r="H1421" s="32">
        <v>1596</v>
      </c>
      <c r="I1421" s="33">
        <v>-5.8300000000000001E-3</v>
      </c>
    </row>
    <row r="1422" spans="1:9" x14ac:dyDescent="0.3">
      <c r="A1422" s="14">
        <v>44095</v>
      </c>
      <c r="C1422" s="1" t="s">
        <v>496</v>
      </c>
      <c r="E1422" s="9">
        <v>44447</v>
      </c>
      <c r="F1422" s="32">
        <v>2376</v>
      </c>
      <c r="G1422" s="32">
        <v>6770</v>
      </c>
      <c r="H1422" s="32">
        <v>1995</v>
      </c>
      <c r="I1422" s="33">
        <v>-5.8100000000000001E-3</v>
      </c>
    </row>
    <row r="1423" spans="1:9" x14ac:dyDescent="0.3">
      <c r="A1423" s="14">
        <v>44102</v>
      </c>
      <c r="C1423" s="1" t="s">
        <v>496</v>
      </c>
      <c r="E1423" s="9">
        <v>44202</v>
      </c>
      <c r="F1423" s="32">
        <v>2220</v>
      </c>
      <c r="G1423" s="32">
        <v>5290</v>
      </c>
      <c r="H1423" s="32">
        <v>2220</v>
      </c>
      <c r="I1423" s="33">
        <v>-6.4799999999999996E-3</v>
      </c>
    </row>
    <row r="1424" spans="1:9" x14ac:dyDescent="0.3">
      <c r="A1424" s="14">
        <v>44102</v>
      </c>
      <c r="C1424" s="1" t="s">
        <v>496</v>
      </c>
      <c r="E1424" s="9">
        <v>44265</v>
      </c>
      <c r="F1424" s="32">
        <v>1442</v>
      </c>
      <c r="G1424" s="32">
        <v>5500</v>
      </c>
      <c r="H1424" s="32">
        <v>1396</v>
      </c>
      <c r="I1424" s="33">
        <v>-6.0299999999999998E-3</v>
      </c>
    </row>
    <row r="1425" spans="1:9" x14ac:dyDescent="0.3">
      <c r="A1425" s="14">
        <v>44102</v>
      </c>
      <c r="C1425" s="1" t="s">
        <v>496</v>
      </c>
      <c r="E1425" s="9">
        <v>44447</v>
      </c>
      <c r="F1425" s="32">
        <v>2071</v>
      </c>
      <c r="G1425" s="32">
        <v>5545</v>
      </c>
      <c r="H1425" s="32">
        <v>1997</v>
      </c>
      <c r="I1425" s="33">
        <v>-6.0099999999999997E-3</v>
      </c>
    </row>
    <row r="1426" spans="1:9" x14ac:dyDescent="0.3">
      <c r="A1426" s="14">
        <v>44104</v>
      </c>
      <c r="B1426" s="1" t="s">
        <v>497</v>
      </c>
      <c r="C1426" s="1" t="s">
        <v>426</v>
      </c>
      <c r="D1426" s="1">
        <v>0</v>
      </c>
      <c r="E1426" s="9">
        <v>44252</v>
      </c>
      <c r="F1426" s="32">
        <v>-10495</v>
      </c>
      <c r="G1426" s="32"/>
      <c r="H1426" s="32"/>
      <c r="I1426" s="33"/>
    </row>
    <row r="1427" spans="1:9" x14ac:dyDescent="0.3">
      <c r="A1427" s="14">
        <v>44105</v>
      </c>
      <c r="B1427" s="1" t="s">
        <v>512</v>
      </c>
      <c r="C1427" s="1" t="s">
        <v>430</v>
      </c>
      <c r="D1427" s="1">
        <v>0</v>
      </c>
      <c r="E1427" s="9">
        <v>47812</v>
      </c>
      <c r="F1427" s="32">
        <v>6761</v>
      </c>
      <c r="G1427" s="32">
        <v>10002</v>
      </c>
      <c r="H1427" s="32">
        <v>5508</v>
      </c>
      <c r="I1427" s="13">
        <v>-2.5000000000000001E-3</v>
      </c>
    </row>
    <row r="1428" spans="1:9" x14ac:dyDescent="0.3">
      <c r="A1428" s="14">
        <v>44105</v>
      </c>
      <c r="B1428" s="1" t="s">
        <v>498</v>
      </c>
      <c r="C1428" s="1" t="s">
        <v>430</v>
      </c>
      <c r="D1428" s="1">
        <v>1.2500000000000001E-2</v>
      </c>
      <c r="E1428" s="9">
        <v>49089</v>
      </c>
      <c r="F1428" s="32">
        <v>1957</v>
      </c>
      <c r="G1428" s="32">
        <v>3573</v>
      </c>
      <c r="H1428" s="32">
        <v>1680</v>
      </c>
      <c r="I1428" s="13">
        <v>-8.9999999999999998E-4</v>
      </c>
    </row>
    <row r="1429" spans="1:9" x14ac:dyDescent="0.3">
      <c r="A1429" s="14">
        <v>44105</v>
      </c>
      <c r="B1429" s="1" t="s">
        <v>511</v>
      </c>
      <c r="C1429" s="1" t="s">
        <v>430</v>
      </c>
      <c r="D1429" s="1">
        <v>5.0000000000000001E-3</v>
      </c>
      <c r="E1429" s="9">
        <v>51281</v>
      </c>
      <c r="F1429" s="32">
        <v>2905</v>
      </c>
      <c r="G1429" s="32">
        <v>4466</v>
      </c>
      <c r="H1429" s="32">
        <v>2245</v>
      </c>
      <c r="I1429" s="13">
        <v>1.6999999999999999E-3</v>
      </c>
    </row>
    <row r="1430" spans="1:9" x14ac:dyDescent="0.3">
      <c r="A1430" s="14">
        <v>44105</v>
      </c>
      <c r="B1430" s="1" t="s">
        <v>509</v>
      </c>
      <c r="C1430" s="1" t="s">
        <v>430</v>
      </c>
      <c r="D1430" s="1">
        <v>7.4999999999999997E-3</v>
      </c>
      <c r="E1430" s="9">
        <v>55664</v>
      </c>
      <c r="F1430" s="32">
        <v>2675</v>
      </c>
      <c r="G1430" s="32">
        <v>3748</v>
      </c>
      <c r="H1430" s="32">
        <v>2067</v>
      </c>
      <c r="I1430" s="13">
        <v>4.3E-3</v>
      </c>
    </row>
    <row r="1431" spans="1:9" x14ac:dyDescent="0.3">
      <c r="A1431" s="14">
        <v>44109</v>
      </c>
      <c r="C1431" s="1" t="s">
        <v>496</v>
      </c>
      <c r="E1431" s="9">
        <v>44202</v>
      </c>
      <c r="F1431" s="32">
        <v>2448</v>
      </c>
      <c r="G1431" s="32">
        <v>6590</v>
      </c>
      <c r="H1431" s="32">
        <v>2285</v>
      </c>
      <c r="I1431" s="33">
        <v>-6.3600000000000002E-3</v>
      </c>
    </row>
    <row r="1432" spans="1:9" x14ac:dyDescent="0.3">
      <c r="A1432" s="14">
        <v>44109</v>
      </c>
      <c r="C1432" s="1" t="s">
        <v>496</v>
      </c>
      <c r="E1432" s="9">
        <v>44265</v>
      </c>
      <c r="F1432" s="32">
        <v>1662</v>
      </c>
      <c r="G1432" s="32">
        <v>6545</v>
      </c>
      <c r="H1432" s="32">
        <v>1493</v>
      </c>
      <c r="I1432" s="33">
        <v>-6.0899999999999999E-3</v>
      </c>
    </row>
    <row r="1433" spans="1:9" x14ac:dyDescent="0.3">
      <c r="A1433" s="14">
        <v>44109</v>
      </c>
      <c r="C1433" s="1" t="s">
        <v>496</v>
      </c>
      <c r="E1433" s="9">
        <v>44447</v>
      </c>
      <c r="F1433" s="32">
        <v>2195</v>
      </c>
      <c r="G1433" s="32">
        <v>5815</v>
      </c>
      <c r="H1433" s="32">
        <v>1897</v>
      </c>
      <c r="I1433" s="33">
        <v>-6.11E-3</v>
      </c>
    </row>
    <row r="1434" spans="1:9" x14ac:dyDescent="0.3">
      <c r="A1434" s="14">
        <v>44116</v>
      </c>
      <c r="C1434" s="1" t="s">
        <v>496</v>
      </c>
      <c r="E1434" s="9">
        <v>44202</v>
      </c>
      <c r="F1434" s="32">
        <v>2233</v>
      </c>
      <c r="G1434" s="32">
        <v>8070</v>
      </c>
      <c r="H1434" s="32">
        <v>1995</v>
      </c>
      <c r="I1434" s="33">
        <v>-6.5599999999999999E-3</v>
      </c>
    </row>
    <row r="1435" spans="1:9" x14ac:dyDescent="0.3">
      <c r="A1435" s="14">
        <v>44116</v>
      </c>
      <c r="C1435" s="1" t="s">
        <v>496</v>
      </c>
      <c r="E1435" s="9">
        <v>44265</v>
      </c>
      <c r="F1435" s="32">
        <v>1582</v>
      </c>
      <c r="G1435" s="32">
        <v>6220</v>
      </c>
      <c r="H1435" s="32">
        <v>1397</v>
      </c>
      <c r="I1435" s="33">
        <v>-6.3699999999999998E-3</v>
      </c>
    </row>
    <row r="1436" spans="1:9" x14ac:dyDescent="0.3">
      <c r="A1436" s="14">
        <v>44116</v>
      </c>
      <c r="C1436" s="1" t="s">
        <v>496</v>
      </c>
      <c r="E1436" s="9">
        <v>44475</v>
      </c>
      <c r="F1436" s="32">
        <v>2002</v>
      </c>
      <c r="G1436" s="32">
        <v>5375</v>
      </c>
      <c r="H1436" s="32">
        <v>1896</v>
      </c>
      <c r="I1436" s="33">
        <v>-6.28E-3</v>
      </c>
    </row>
    <row r="1437" spans="1:9" x14ac:dyDescent="0.3">
      <c r="A1437" s="14">
        <v>44119</v>
      </c>
      <c r="B1437" s="1" t="s">
        <v>474</v>
      </c>
      <c r="C1437" s="1" t="s">
        <v>430</v>
      </c>
      <c r="D1437" s="1">
        <v>5.0000000000000001E-3</v>
      </c>
      <c r="E1437" s="9">
        <v>45802</v>
      </c>
      <c r="F1437" s="32">
        <v>1900</v>
      </c>
      <c r="G1437" s="32">
        <v>3262</v>
      </c>
      <c r="H1437" s="32">
        <v>1900</v>
      </c>
      <c r="I1437" s="13">
        <v>-7.0000000000000001E-3</v>
      </c>
    </row>
    <row r="1438" spans="1:9" x14ac:dyDescent="0.3">
      <c r="A1438" s="14">
        <v>44119</v>
      </c>
      <c r="B1438" s="1" t="s">
        <v>510</v>
      </c>
      <c r="C1438" s="1" t="s">
        <v>430</v>
      </c>
      <c r="D1438" s="1">
        <v>0</v>
      </c>
      <c r="E1438" s="9">
        <v>46078</v>
      </c>
      <c r="F1438" s="32">
        <v>3155</v>
      </c>
      <c r="G1438" s="32">
        <v>5417</v>
      </c>
      <c r="H1438" s="32">
        <v>3155</v>
      </c>
      <c r="I1438" s="13">
        <v>-6.4000000000000003E-3</v>
      </c>
    </row>
    <row r="1439" spans="1:9" x14ac:dyDescent="0.3">
      <c r="A1439" s="14">
        <v>44119</v>
      </c>
      <c r="B1439" s="1" t="s">
        <v>462</v>
      </c>
      <c r="C1439" s="1" t="s">
        <v>430</v>
      </c>
      <c r="D1439" s="1">
        <v>2.75E-2</v>
      </c>
      <c r="E1439" s="9">
        <v>46685</v>
      </c>
      <c r="F1439" s="32">
        <v>2185</v>
      </c>
      <c r="G1439" s="32">
        <v>3362</v>
      </c>
      <c r="H1439" s="32">
        <v>2185</v>
      </c>
      <c r="I1439" s="13">
        <v>-5.8999999999999999E-3</v>
      </c>
    </row>
    <row r="1440" spans="1:9" x14ac:dyDescent="0.3">
      <c r="A1440" s="14">
        <v>44119</v>
      </c>
      <c r="B1440" s="1" t="s">
        <v>472</v>
      </c>
      <c r="C1440" s="1" t="s">
        <v>438</v>
      </c>
      <c r="D1440" s="1">
        <v>7.000000000000001E-3</v>
      </c>
      <c r="E1440" s="9">
        <v>47689</v>
      </c>
      <c r="F1440" s="32">
        <v>692</v>
      </c>
      <c r="G1440" s="32">
        <v>1831</v>
      </c>
      <c r="H1440" s="32">
        <v>570</v>
      </c>
      <c r="I1440" s="13">
        <v>-1.2E-2</v>
      </c>
    </row>
    <row r="1441" spans="1:9" x14ac:dyDescent="0.3">
      <c r="A1441" s="14">
        <v>44119</v>
      </c>
      <c r="B1441" s="1" t="s">
        <v>514</v>
      </c>
      <c r="C1441" s="1" t="s">
        <v>435</v>
      </c>
      <c r="D1441" s="1">
        <v>1E-3</v>
      </c>
      <c r="E1441" s="9">
        <v>49735</v>
      </c>
      <c r="F1441" s="32">
        <v>556</v>
      </c>
      <c r="G1441" s="32">
        <v>1279</v>
      </c>
      <c r="H1441" s="32">
        <v>430</v>
      </c>
      <c r="I1441" s="13">
        <v>-9.1000000000000004E-3</v>
      </c>
    </row>
    <row r="1442" spans="1:9" x14ac:dyDescent="0.3">
      <c r="A1442" s="14">
        <v>44123</v>
      </c>
      <c r="C1442" s="1" t="s">
        <v>496</v>
      </c>
      <c r="E1442" s="9">
        <v>44216</v>
      </c>
      <c r="F1442" s="32">
        <v>2495</v>
      </c>
      <c r="G1442" s="32">
        <v>5975</v>
      </c>
      <c r="H1442" s="32">
        <v>2495</v>
      </c>
      <c r="I1442" s="33">
        <v>-6.8500000000000002E-3</v>
      </c>
    </row>
    <row r="1443" spans="1:9" x14ac:dyDescent="0.3">
      <c r="A1443" s="14">
        <v>44123</v>
      </c>
      <c r="C1443" s="1" t="s">
        <v>496</v>
      </c>
      <c r="E1443" s="9">
        <v>44265</v>
      </c>
      <c r="F1443" s="32">
        <v>1597</v>
      </c>
      <c r="G1443" s="32">
        <v>4675</v>
      </c>
      <c r="H1443" s="32">
        <v>1597</v>
      </c>
      <c r="I1443" s="33">
        <v>-6.7799999999999996E-3</v>
      </c>
    </row>
    <row r="1444" spans="1:9" x14ac:dyDescent="0.3">
      <c r="A1444" s="14">
        <v>44123</v>
      </c>
      <c r="C1444" s="1" t="s">
        <v>496</v>
      </c>
      <c r="E1444" s="9">
        <v>44475</v>
      </c>
      <c r="F1444" s="32">
        <v>1397</v>
      </c>
      <c r="G1444" s="32">
        <v>4540</v>
      </c>
      <c r="H1444" s="32">
        <v>1397</v>
      </c>
      <c r="I1444" s="33">
        <v>-6.4599999999999996E-3</v>
      </c>
    </row>
    <row r="1445" spans="1:9" x14ac:dyDescent="0.3">
      <c r="A1445" s="14">
        <v>44130</v>
      </c>
      <c r="C1445" s="1" t="s">
        <v>496</v>
      </c>
      <c r="E1445" s="9">
        <v>44216</v>
      </c>
      <c r="F1445" s="32">
        <v>2145</v>
      </c>
      <c r="G1445" s="32">
        <v>5455</v>
      </c>
      <c r="H1445" s="32">
        <v>2096</v>
      </c>
      <c r="I1445" s="33">
        <v>-6.7299999999999999E-3</v>
      </c>
    </row>
    <row r="1446" spans="1:9" x14ac:dyDescent="0.3">
      <c r="A1446" s="14">
        <v>44130</v>
      </c>
      <c r="C1446" s="1" t="s">
        <v>496</v>
      </c>
      <c r="E1446" s="9">
        <v>44294</v>
      </c>
      <c r="F1446" s="32">
        <v>1530</v>
      </c>
      <c r="G1446" s="32">
        <v>4960</v>
      </c>
      <c r="H1446" s="32">
        <v>1495</v>
      </c>
      <c r="I1446" s="33">
        <v>-6.5199999999999998E-3</v>
      </c>
    </row>
    <row r="1447" spans="1:9" x14ac:dyDescent="0.3">
      <c r="A1447" s="14">
        <v>44130</v>
      </c>
      <c r="C1447" s="1" t="s">
        <v>496</v>
      </c>
      <c r="E1447" s="9">
        <v>44475</v>
      </c>
      <c r="F1447" s="32">
        <v>1698</v>
      </c>
      <c r="G1447" s="32">
        <v>4050</v>
      </c>
      <c r="H1447" s="32">
        <v>1698</v>
      </c>
      <c r="I1447" s="33">
        <v>-6.3800000000000003E-3</v>
      </c>
    </row>
    <row r="1448" spans="1:9" x14ac:dyDescent="0.3">
      <c r="A1448" s="14">
        <v>44137</v>
      </c>
      <c r="C1448" s="1" t="s">
        <v>496</v>
      </c>
      <c r="E1448" s="9">
        <v>44230</v>
      </c>
      <c r="F1448" s="32">
        <v>3497</v>
      </c>
      <c r="G1448" s="32">
        <v>5825</v>
      </c>
      <c r="H1448" s="32">
        <v>3497</v>
      </c>
      <c r="I1448" s="33">
        <v>-6.7600000000000004E-3</v>
      </c>
    </row>
    <row r="1449" spans="1:9" x14ac:dyDescent="0.3">
      <c r="A1449" s="14">
        <v>44137</v>
      </c>
      <c r="C1449" s="1" t="s">
        <v>496</v>
      </c>
      <c r="E1449" s="9">
        <v>44294</v>
      </c>
      <c r="F1449" s="32">
        <v>1695</v>
      </c>
      <c r="G1449" s="32">
        <v>4330</v>
      </c>
      <c r="H1449" s="32">
        <v>1695</v>
      </c>
      <c r="I1449" s="33">
        <v>-6.5300000000000002E-3</v>
      </c>
    </row>
    <row r="1450" spans="1:9" x14ac:dyDescent="0.3">
      <c r="A1450" s="14">
        <v>44137</v>
      </c>
      <c r="C1450" s="1" t="s">
        <v>496</v>
      </c>
      <c r="E1450" s="9">
        <v>44475</v>
      </c>
      <c r="F1450" s="32">
        <v>1498</v>
      </c>
      <c r="G1450" s="32">
        <v>3775</v>
      </c>
      <c r="H1450" s="32">
        <v>1498</v>
      </c>
      <c r="I1450" s="33">
        <v>-6.4799999999999996E-3</v>
      </c>
    </row>
    <row r="1451" spans="1:9" x14ac:dyDescent="0.3">
      <c r="A1451" s="14">
        <v>44140</v>
      </c>
      <c r="B1451" s="1" t="s">
        <v>504</v>
      </c>
      <c r="C1451" s="1" t="s">
        <v>430</v>
      </c>
      <c r="D1451" s="1">
        <v>5.0000000000000001E-3</v>
      </c>
      <c r="E1451" s="9">
        <v>47263</v>
      </c>
      <c r="F1451" s="32">
        <v>3497</v>
      </c>
      <c r="G1451" s="32">
        <v>6346</v>
      </c>
      <c r="H1451" s="32">
        <v>3497</v>
      </c>
      <c r="I1451" s="13">
        <v>-5.0000000000000001E-3</v>
      </c>
    </row>
    <row r="1452" spans="1:9" x14ac:dyDescent="0.3">
      <c r="A1452" s="14">
        <v>44140</v>
      </c>
      <c r="B1452" s="1" t="s">
        <v>512</v>
      </c>
      <c r="C1452" s="1" t="s">
        <v>430</v>
      </c>
      <c r="D1452" s="1">
        <v>0</v>
      </c>
      <c r="E1452" s="9">
        <v>47812</v>
      </c>
      <c r="F1452" s="32">
        <v>3498</v>
      </c>
      <c r="G1452" s="32">
        <v>8241</v>
      </c>
      <c r="H1452" s="32">
        <v>3498</v>
      </c>
      <c r="I1452" s="13">
        <v>-3.8E-3</v>
      </c>
    </row>
    <row r="1453" spans="1:9" x14ac:dyDescent="0.3">
      <c r="A1453" s="14">
        <v>44140</v>
      </c>
      <c r="B1453" s="1" t="s">
        <v>503</v>
      </c>
      <c r="C1453" s="1" t="s">
        <v>430</v>
      </c>
      <c r="D1453" s="1">
        <v>1.4999999999999999E-2</v>
      </c>
      <c r="E1453" s="9">
        <v>54933</v>
      </c>
      <c r="F1453" s="32">
        <v>2521</v>
      </c>
      <c r="G1453" s="32">
        <v>4052</v>
      </c>
      <c r="H1453" s="32">
        <v>2521</v>
      </c>
      <c r="I1453" s="13">
        <v>2.7000000000000001E-3</v>
      </c>
    </row>
    <row r="1454" spans="1:9" x14ac:dyDescent="0.3">
      <c r="A1454" s="14">
        <v>44140</v>
      </c>
      <c r="B1454" s="1" t="s">
        <v>442</v>
      </c>
      <c r="C1454" s="1" t="s">
        <v>430</v>
      </c>
      <c r="D1454" s="1">
        <v>0.04</v>
      </c>
      <c r="E1454" s="9">
        <v>56729</v>
      </c>
      <c r="F1454" s="32">
        <v>1478</v>
      </c>
      <c r="G1454" s="32">
        <v>2620</v>
      </c>
      <c r="H1454" s="32">
        <v>1478</v>
      </c>
      <c r="I1454" s="13">
        <v>3.2000000000000002E-3</v>
      </c>
    </row>
    <row r="1455" spans="1:9" x14ac:dyDescent="0.3">
      <c r="A1455" s="14">
        <v>44144</v>
      </c>
      <c r="C1455" s="1" t="s">
        <v>496</v>
      </c>
      <c r="E1455" s="9">
        <v>44230</v>
      </c>
      <c r="F1455" s="32">
        <v>3400</v>
      </c>
      <c r="G1455" s="32">
        <v>4510</v>
      </c>
      <c r="H1455" s="32">
        <v>3400</v>
      </c>
      <c r="I1455" s="33">
        <v>-6.3499999999999997E-3</v>
      </c>
    </row>
    <row r="1456" spans="1:9" x14ac:dyDescent="0.3">
      <c r="A1456" s="14">
        <v>44144</v>
      </c>
      <c r="C1456" s="1" t="s">
        <v>496</v>
      </c>
      <c r="E1456" s="9">
        <v>44294</v>
      </c>
      <c r="F1456" s="32">
        <v>2096</v>
      </c>
      <c r="G1456" s="32">
        <v>4000</v>
      </c>
      <c r="H1456" s="32">
        <v>2096</v>
      </c>
      <c r="I1456" s="33">
        <v>-6.28E-3</v>
      </c>
    </row>
    <row r="1457" spans="1:9" x14ac:dyDescent="0.3">
      <c r="A1457" s="14">
        <v>44144</v>
      </c>
      <c r="C1457" s="1" t="s">
        <v>496</v>
      </c>
      <c r="E1457" s="9">
        <v>44504</v>
      </c>
      <c r="F1457" s="32">
        <v>1996</v>
      </c>
      <c r="G1457" s="32">
        <v>5095</v>
      </c>
      <c r="H1457" s="32">
        <v>1996</v>
      </c>
      <c r="I1457" s="33">
        <v>-6.2700000000000004E-3</v>
      </c>
    </row>
    <row r="1458" spans="1:9" x14ac:dyDescent="0.3">
      <c r="A1458" s="14">
        <v>44151</v>
      </c>
      <c r="C1458" s="1" t="s">
        <v>496</v>
      </c>
      <c r="E1458" s="9">
        <v>44244</v>
      </c>
      <c r="F1458" s="32">
        <v>3090</v>
      </c>
      <c r="G1458" s="32">
        <v>5900</v>
      </c>
      <c r="H1458" s="32">
        <v>2693</v>
      </c>
      <c r="I1458" s="33">
        <v>-6.0000000000000001E-3</v>
      </c>
    </row>
    <row r="1459" spans="1:9" x14ac:dyDescent="0.3">
      <c r="A1459" s="14">
        <v>44151</v>
      </c>
      <c r="C1459" s="1" t="s">
        <v>496</v>
      </c>
      <c r="E1459" s="9">
        <v>44294</v>
      </c>
      <c r="F1459" s="32">
        <v>1986</v>
      </c>
      <c r="G1459" s="32">
        <v>4385</v>
      </c>
      <c r="H1459" s="32">
        <v>1798</v>
      </c>
      <c r="I1459" s="33">
        <v>-6.0099999999999997E-3</v>
      </c>
    </row>
    <row r="1460" spans="1:9" x14ac:dyDescent="0.3">
      <c r="A1460" s="14">
        <v>44151</v>
      </c>
      <c r="C1460" s="1" t="s">
        <v>496</v>
      </c>
      <c r="E1460" s="9">
        <v>44363</v>
      </c>
      <c r="F1460" s="32">
        <v>1122</v>
      </c>
      <c r="G1460" s="32">
        <v>2565</v>
      </c>
      <c r="H1460" s="32">
        <v>999</v>
      </c>
      <c r="I1460" s="33">
        <v>-6.0200000000000002E-3</v>
      </c>
    </row>
    <row r="1461" spans="1:9" x14ac:dyDescent="0.3">
      <c r="A1461" s="14">
        <v>44151</v>
      </c>
      <c r="C1461" s="1" t="s">
        <v>496</v>
      </c>
      <c r="E1461" s="9">
        <v>44504</v>
      </c>
      <c r="F1461" s="32">
        <v>2157</v>
      </c>
      <c r="G1461" s="32">
        <v>4535</v>
      </c>
      <c r="H1461" s="32">
        <v>1797</v>
      </c>
      <c r="I1461" s="33">
        <v>-5.9800000000000001E-3</v>
      </c>
    </row>
    <row r="1462" spans="1:9" x14ac:dyDescent="0.3">
      <c r="A1462" s="14">
        <v>44154</v>
      </c>
      <c r="B1462" s="1" t="s">
        <v>467</v>
      </c>
      <c r="C1462" s="1" t="s">
        <v>430</v>
      </c>
      <c r="D1462" s="1">
        <v>1.7500000000000002E-2</v>
      </c>
      <c r="E1462" s="9">
        <v>45071</v>
      </c>
      <c r="F1462" s="32">
        <v>3314</v>
      </c>
      <c r="G1462" s="32">
        <v>5928</v>
      </c>
      <c r="H1462" s="32">
        <v>2890</v>
      </c>
      <c r="I1462" s="13">
        <v>-7.1000000000000004E-3</v>
      </c>
    </row>
    <row r="1463" spans="1:9" x14ac:dyDescent="0.3">
      <c r="A1463" s="14">
        <v>44154</v>
      </c>
      <c r="B1463" s="1" t="s">
        <v>510</v>
      </c>
      <c r="C1463" s="1" t="s">
        <v>430</v>
      </c>
      <c r="D1463" s="1">
        <v>0</v>
      </c>
      <c r="E1463" s="9">
        <v>46078</v>
      </c>
      <c r="F1463" s="32">
        <v>5327</v>
      </c>
      <c r="G1463" s="32">
        <v>7787</v>
      </c>
      <c r="H1463" s="32">
        <v>4120</v>
      </c>
      <c r="I1463" s="13">
        <v>-6.1999999999999998E-3</v>
      </c>
    </row>
    <row r="1464" spans="1:9" x14ac:dyDescent="0.3">
      <c r="A1464" s="14">
        <v>44154</v>
      </c>
      <c r="B1464" s="1" t="s">
        <v>462</v>
      </c>
      <c r="C1464" s="1" t="s">
        <v>430</v>
      </c>
      <c r="D1464" s="1">
        <v>2.75E-2</v>
      </c>
      <c r="E1464" s="9">
        <v>46685</v>
      </c>
      <c r="F1464" s="32">
        <v>1903</v>
      </c>
      <c r="G1464" s="32">
        <v>3266</v>
      </c>
      <c r="H1464" s="32">
        <v>1485</v>
      </c>
      <c r="I1464" s="13">
        <v>-5.7000000000000002E-3</v>
      </c>
    </row>
    <row r="1465" spans="1:9" x14ac:dyDescent="0.3">
      <c r="A1465" s="14">
        <v>44154</v>
      </c>
      <c r="B1465" s="1" t="s">
        <v>513</v>
      </c>
      <c r="C1465" s="1" t="s">
        <v>438</v>
      </c>
      <c r="D1465" s="1">
        <v>1E-3</v>
      </c>
      <c r="E1465" s="9">
        <v>46082</v>
      </c>
      <c r="F1465" s="32">
        <v>837</v>
      </c>
      <c r="G1465" s="32">
        <v>2450</v>
      </c>
      <c r="H1465" s="32">
        <v>644</v>
      </c>
      <c r="I1465" s="13">
        <v>-1.29E-2</v>
      </c>
    </row>
    <row r="1466" spans="1:9" x14ac:dyDescent="0.3">
      <c r="A1466" s="14">
        <v>44154</v>
      </c>
      <c r="B1466" s="1" t="s">
        <v>514</v>
      </c>
      <c r="C1466" s="1" t="s">
        <v>435</v>
      </c>
      <c r="D1466" s="1">
        <v>1E-3</v>
      </c>
      <c r="E1466" s="9">
        <v>49735</v>
      </c>
      <c r="F1466" s="32">
        <v>486</v>
      </c>
      <c r="G1466" s="32">
        <v>1788</v>
      </c>
      <c r="H1466" s="32">
        <v>432</v>
      </c>
      <c r="I1466" s="13">
        <v>-9.4000000000000004E-3</v>
      </c>
    </row>
    <row r="1467" spans="1:9" x14ac:dyDescent="0.3">
      <c r="A1467" s="14">
        <v>44154</v>
      </c>
      <c r="B1467" s="1" t="s">
        <v>499</v>
      </c>
      <c r="C1467" s="1" t="s">
        <v>438</v>
      </c>
      <c r="D1467" s="1">
        <v>1E-3</v>
      </c>
      <c r="E1467" s="9">
        <v>49881</v>
      </c>
      <c r="F1467" s="32">
        <v>424</v>
      </c>
      <c r="G1467" s="32">
        <v>1350</v>
      </c>
      <c r="H1467" s="32">
        <v>424</v>
      </c>
      <c r="I1467" s="13">
        <v>-1.14E-2</v>
      </c>
    </row>
    <row r="1468" spans="1:9" x14ac:dyDescent="0.3">
      <c r="A1468" s="14">
        <v>44158</v>
      </c>
      <c r="C1468" s="1" t="s">
        <v>496</v>
      </c>
      <c r="E1468" s="9">
        <v>44244</v>
      </c>
      <c r="F1468" s="32">
        <v>3653</v>
      </c>
      <c r="G1468" s="32">
        <v>8925</v>
      </c>
      <c r="H1468" s="32">
        <v>3396</v>
      </c>
      <c r="I1468" s="33">
        <v>-6.3400000000000001E-3</v>
      </c>
    </row>
    <row r="1469" spans="1:9" x14ac:dyDescent="0.3">
      <c r="A1469" s="14">
        <v>44158</v>
      </c>
      <c r="C1469" s="1" t="s">
        <v>496</v>
      </c>
      <c r="E1469" s="9">
        <v>44321</v>
      </c>
      <c r="F1469" s="32">
        <v>2298</v>
      </c>
      <c r="G1469" s="32">
        <v>5817</v>
      </c>
      <c r="H1469" s="32">
        <v>1995</v>
      </c>
      <c r="I1469" s="33">
        <v>-6.1799999999999997E-3</v>
      </c>
    </row>
    <row r="1470" spans="1:9" x14ac:dyDescent="0.3">
      <c r="A1470" s="14">
        <v>44158</v>
      </c>
      <c r="C1470" s="1" t="s">
        <v>496</v>
      </c>
      <c r="E1470" s="9">
        <v>44504</v>
      </c>
      <c r="F1470" s="32">
        <v>1940</v>
      </c>
      <c r="G1470" s="32">
        <v>6314</v>
      </c>
      <c r="H1470" s="32">
        <v>1595</v>
      </c>
      <c r="I1470" s="33">
        <v>-6.1599999999999997E-3</v>
      </c>
    </row>
    <row r="1471" spans="1:9" x14ac:dyDescent="0.3">
      <c r="A1471" s="14">
        <v>44165</v>
      </c>
      <c r="C1471" s="1" t="s">
        <v>496</v>
      </c>
      <c r="E1471" s="9">
        <v>44258</v>
      </c>
      <c r="F1471" s="32">
        <v>3748</v>
      </c>
      <c r="G1471" s="32">
        <v>12090</v>
      </c>
      <c r="H1471" s="32">
        <v>3395</v>
      </c>
      <c r="I1471" s="33">
        <v>-6.5500000000000003E-3</v>
      </c>
    </row>
    <row r="1472" spans="1:9" x14ac:dyDescent="0.3">
      <c r="A1472" s="14">
        <v>44165</v>
      </c>
      <c r="C1472" s="1" t="s">
        <v>496</v>
      </c>
      <c r="E1472" s="9">
        <v>44321</v>
      </c>
      <c r="F1472" s="32">
        <v>1829</v>
      </c>
      <c r="G1472" s="32">
        <v>6535</v>
      </c>
      <c r="H1472" s="32">
        <v>1795</v>
      </c>
      <c r="I1472" s="33">
        <v>-6.4599999999999996E-3</v>
      </c>
    </row>
    <row r="1473" spans="1:9" x14ac:dyDescent="0.3">
      <c r="A1473" s="14">
        <v>44165</v>
      </c>
      <c r="C1473" s="1" t="s">
        <v>496</v>
      </c>
      <c r="E1473" s="9">
        <v>44504</v>
      </c>
      <c r="F1473" s="32">
        <v>1929</v>
      </c>
      <c r="G1473" s="32">
        <v>7220</v>
      </c>
      <c r="H1473" s="32">
        <v>1796</v>
      </c>
      <c r="I1473" s="33">
        <v>-6.4700000000000001E-3</v>
      </c>
    </row>
    <row r="1474" spans="1:9" x14ac:dyDescent="0.3">
      <c r="A1474" s="14">
        <v>44168</v>
      </c>
      <c r="B1474" s="1" t="s">
        <v>436</v>
      </c>
      <c r="C1474" s="1" t="s">
        <v>430</v>
      </c>
      <c r="D1474" s="1">
        <v>5.7500000000000002E-2</v>
      </c>
      <c r="E1474" s="9">
        <v>48512</v>
      </c>
      <c r="F1474" s="32">
        <v>1897</v>
      </c>
      <c r="G1474" s="32">
        <v>3312</v>
      </c>
      <c r="H1474" s="32">
        <v>1590</v>
      </c>
      <c r="I1474" s="13">
        <v>-2.5999999999999999E-3</v>
      </c>
    </row>
    <row r="1475" spans="1:9" x14ac:dyDescent="0.3">
      <c r="A1475" s="14">
        <v>44168</v>
      </c>
      <c r="B1475" s="1" t="s">
        <v>483</v>
      </c>
      <c r="C1475" s="1" t="s">
        <v>430</v>
      </c>
      <c r="D1475" s="1">
        <v>1.2500000000000001E-2</v>
      </c>
      <c r="E1475" s="9">
        <v>49820</v>
      </c>
      <c r="F1475" s="32">
        <v>2341</v>
      </c>
      <c r="G1475" s="32">
        <v>4677</v>
      </c>
      <c r="H1475" s="32">
        <v>1991</v>
      </c>
      <c r="I1475" s="13">
        <v>-4.0000000000000002E-4</v>
      </c>
    </row>
    <row r="1476" spans="1:9" x14ac:dyDescent="0.3">
      <c r="A1476" s="14">
        <v>44168</v>
      </c>
      <c r="B1476" s="1" t="s">
        <v>450</v>
      </c>
      <c r="C1476" s="1" t="s">
        <v>430</v>
      </c>
      <c r="D1476" s="1">
        <v>4.4999999999999998E-2</v>
      </c>
      <c r="E1476" s="9">
        <v>51616</v>
      </c>
      <c r="F1476" s="32">
        <v>1406</v>
      </c>
      <c r="G1476" s="32">
        <v>3060</v>
      </c>
      <c r="H1476" s="32">
        <v>1085</v>
      </c>
      <c r="I1476" s="13">
        <v>1E-3</v>
      </c>
    </row>
    <row r="1477" spans="1:9" x14ac:dyDescent="0.3">
      <c r="A1477" s="14">
        <v>44168</v>
      </c>
      <c r="B1477" s="1" t="s">
        <v>493</v>
      </c>
      <c r="C1477" s="1" t="s">
        <v>430</v>
      </c>
      <c r="D1477" s="1">
        <v>0.02</v>
      </c>
      <c r="E1477" s="9">
        <v>54203</v>
      </c>
      <c r="F1477" s="32">
        <v>2350</v>
      </c>
      <c r="G1477" s="32">
        <v>3420</v>
      </c>
      <c r="H1477" s="32">
        <v>1833</v>
      </c>
      <c r="I1477" s="13">
        <v>2.8999999999999998E-3</v>
      </c>
    </row>
    <row r="1478" spans="1:9" x14ac:dyDescent="0.3">
      <c r="A1478" s="14">
        <v>44172</v>
      </c>
      <c r="C1478" s="1" t="s">
        <v>496</v>
      </c>
      <c r="E1478" s="9">
        <v>44258</v>
      </c>
      <c r="F1478" s="32">
        <v>3572</v>
      </c>
      <c r="G1478" s="32">
        <v>8275</v>
      </c>
      <c r="H1478" s="32">
        <v>2995</v>
      </c>
      <c r="I1478" s="33">
        <v>-7.0600000000000003E-3</v>
      </c>
    </row>
    <row r="1479" spans="1:9" x14ac:dyDescent="0.3">
      <c r="A1479" s="14">
        <v>44172</v>
      </c>
      <c r="C1479" s="1" t="s">
        <v>496</v>
      </c>
      <c r="E1479" s="9">
        <v>44321</v>
      </c>
      <c r="F1479" s="32">
        <v>1785</v>
      </c>
      <c r="G1479" s="32">
        <v>6255</v>
      </c>
      <c r="H1479" s="32">
        <v>1493</v>
      </c>
      <c r="I1479" s="33">
        <v>-6.8199999999999997E-3</v>
      </c>
    </row>
    <row r="1480" spans="1:9" x14ac:dyDescent="0.3">
      <c r="A1480" s="14">
        <v>44172</v>
      </c>
      <c r="C1480" s="1" t="s">
        <v>496</v>
      </c>
      <c r="E1480" s="9">
        <v>44531</v>
      </c>
      <c r="F1480" s="32">
        <v>2248</v>
      </c>
      <c r="G1480" s="32">
        <v>5095</v>
      </c>
      <c r="H1480" s="32">
        <v>1896</v>
      </c>
      <c r="I1480" s="33">
        <v>-6.7600000000000004E-3</v>
      </c>
    </row>
    <row r="1481" spans="1:9" x14ac:dyDescent="0.3">
      <c r="A1481" s="14">
        <v>44179</v>
      </c>
      <c r="C1481" s="1" t="s">
        <v>496</v>
      </c>
      <c r="E1481" s="9">
        <v>44258</v>
      </c>
      <c r="F1481" s="32">
        <v>2097</v>
      </c>
      <c r="G1481" s="32">
        <v>6845</v>
      </c>
      <c r="H1481" s="32">
        <v>2097</v>
      </c>
      <c r="I1481" s="33">
        <v>-7.43E-3</v>
      </c>
    </row>
    <row r="1482" spans="1:9" x14ac:dyDescent="0.3">
      <c r="A1482" s="14">
        <v>44179</v>
      </c>
      <c r="C1482" s="1" t="s">
        <v>496</v>
      </c>
      <c r="E1482" s="9">
        <v>44321</v>
      </c>
      <c r="F1482" s="32">
        <v>1499</v>
      </c>
      <c r="G1482" s="32">
        <v>4435</v>
      </c>
      <c r="H1482" s="32">
        <v>1499</v>
      </c>
      <c r="I1482" s="33">
        <v>-7.1900000000000002E-3</v>
      </c>
    </row>
    <row r="1483" spans="1:9" x14ac:dyDescent="0.3">
      <c r="A1483" s="14">
        <v>44179</v>
      </c>
      <c r="C1483" s="1" t="s">
        <v>496</v>
      </c>
      <c r="E1483" s="9">
        <v>44531</v>
      </c>
      <c r="F1483" s="32">
        <v>1398</v>
      </c>
      <c r="G1483" s="32">
        <v>3954</v>
      </c>
      <c r="H1483" s="32">
        <v>1398</v>
      </c>
      <c r="I1483" s="33">
        <v>-6.9199999999999999E-3</v>
      </c>
    </row>
    <row r="1484" spans="1:9" x14ac:dyDescent="0.3">
      <c r="A1484" s="14">
        <v>44196</v>
      </c>
      <c r="B1484" s="1" t="s">
        <v>443</v>
      </c>
      <c r="C1484" s="1" t="s">
        <v>426</v>
      </c>
      <c r="D1484" s="1">
        <v>3.7499999999999999E-2</v>
      </c>
      <c r="E1484" s="9">
        <v>44311</v>
      </c>
      <c r="F1484" s="32">
        <v>-9028</v>
      </c>
      <c r="G1484" s="32"/>
      <c r="H1484" s="32"/>
      <c r="I1484" s="33"/>
    </row>
    <row r="1485" spans="1:9" x14ac:dyDescent="0.3">
      <c r="A1485" s="14">
        <v>44196</v>
      </c>
      <c r="B1485" s="1" t="s">
        <v>485</v>
      </c>
      <c r="C1485" s="1" t="s">
        <v>426</v>
      </c>
      <c r="D1485" s="1">
        <v>0</v>
      </c>
      <c r="E1485" s="9">
        <v>44341</v>
      </c>
      <c r="F1485" s="32">
        <v>-2050</v>
      </c>
      <c r="G1485" s="32"/>
      <c r="H1485" s="32"/>
      <c r="I1485" s="33"/>
    </row>
    <row r="1486" spans="1:9" x14ac:dyDescent="0.3">
      <c r="A1486" s="14">
        <v>44196</v>
      </c>
      <c r="B1486" s="1" t="s">
        <v>459</v>
      </c>
      <c r="C1486" s="1" t="s">
        <v>426</v>
      </c>
      <c r="D1486" s="1">
        <v>3.2500000000000001E-2</v>
      </c>
      <c r="E1486" s="9">
        <v>44494</v>
      </c>
      <c r="F1486" s="32">
        <v>-975</v>
      </c>
      <c r="G1486" s="32"/>
      <c r="H1486" s="32"/>
      <c r="I1486" s="33"/>
    </row>
    <row r="1487" spans="1:9" x14ac:dyDescent="0.3">
      <c r="A1487" s="14">
        <v>44196</v>
      </c>
      <c r="B1487" s="1" t="s">
        <v>460</v>
      </c>
      <c r="C1487" s="1" t="s">
        <v>426</v>
      </c>
      <c r="D1487" s="1">
        <v>0.03</v>
      </c>
      <c r="E1487" s="9">
        <v>44676</v>
      </c>
      <c r="F1487" s="32">
        <v>-780</v>
      </c>
      <c r="G1487" s="32"/>
      <c r="H1487" s="32"/>
      <c r="I1487" s="33"/>
    </row>
    <row r="1488" spans="1:9" x14ac:dyDescent="0.3">
      <c r="A1488" s="14">
        <v>44196</v>
      </c>
      <c r="B1488" s="1" t="s">
        <v>488</v>
      </c>
      <c r="C1488" s="1" t="s">
        <v>426</v>
      </c>
      <c r="D1488" s="1">
        <v>0</v>
      </c>
      <c r="E1488" s="9">
        <v>44706</v>
      </c>
      <c r="F1488" s="32">
        <v>-928</v>
      </c>
      <c r="G1488" s="32"/>
      <c r="H1488" s="32"/>
      <c r="I1488" s="33"/>
    </row>
    <row r="1489" spans="1:9" x14ac:dyDescent="0.3">
      <c r="A1489" s="14">
        <v>44196</v>
      </c>
      <c r="B1489" s="1" t="s">
        <v>463</v>
      </c>
      <c r="C1489" s="1" t="s">
        <v>426</v>
      </c>
      <c r="D1489" s="1">
        <v>2.2499999999999999E-2</v>
      </c>
      <c r="E1489" s="9">
        <v>44859</v>
      </c>
      <c r="F1489" s="32">
        <v>-2425</v>
      </c>
      <c r="G1489" s="32"/>
      <c r="H1489" s="32"/>
      <c r="I1489" s="33"/>
    </row>
    <row r="1490" spans="1:9" x14ac:dyDescent="0.3">
      <c r="A1490" s="14">
        <v>44200</v>
      </c>
      <c r="C1490" s="1" t="s">
        <v>496</v>
      </c>
      <c r="E1490" s="9">
        <v>44300</v>
      </c>
      <c r="F1490" s="32">
        <v>2959</v>
      </c>
      <c r="G1490" s="32">
        <v>6860</v>
      </c>
      <c r="H1490" s="32">
        <v>2797</v>
      </c>
      <c r="I1490" s="33">
        <v>-6.1999999999999998E-3</v>
      </c>
    </row>
    <row r="1491" spans="1:9" x14ac:dyDescent="0.3">
      <c r="A1491" s="14">
        <v>44200</v>
      </c>
      <c r="C1491" s="1" t="s">
        <v>496</v>
      </c>
      <c r="E1491" s="9">
        <v>44363</v>
      </c>
      <c r="F1491" s="32">
        <v>1789</v>
      </c>
      <c r="G1491" s="32">
        <v>5205</v>
      </c>
      <c r="H1491" s="32">
        <v>1598</v>
      </c>
      <c r="I1491" s="33">
        <v>-6.0499999999999998E-3</v>
      </c>
    </row>
    <row r="1492" spans="1:9" x14ac:dyDescent="0.3">
      <c r="A1492" s="14">
        <v>44200</v>
      </c>
      <c r="C1492" s="1" t="s">
        <v>496</v>
      </c>
      <c r="E1492" s="9">
        <v>44545</v>
      </c>
      <c r="F1492" s="32">
        <v>1896</v>
      </c>
      <c r="G1492" s="32">
        <v>5525</v>
      </c>
      <c r="H1492" s="32">
        <v>1599</v>
      </c>
      <c r="I1492" s="33">
        <v>-6.0200000000000002E-3</v>
      </c>
    </row>
    <row r="1493" spans="1:9" x14ac:dyDescent="0.3">
      <c r="A1493" s="14">
        <v>44203</v>
      </c>
      <c r="B1493" s="1" t="s">
        <v>512</v>
      </c>
      <c r="C1493" s="1" t="s">
        <v>430</v>
      </c>
      <c r="D1493" s="1">
        <v>0</v>
      </c>
      <c r="E1493" s="9">
        <v>47812</v>
      </c>
      <c r="F1493" s="32">
        <v>5038</v>
      </c>
      <c r="G1493" s="32">
        <v>9607</v>
      </c>
      <c r="H1493" s="32">
        <v>4998</v>
      </c>
      <c r="I1493" s="13">
        <v>-3.3E-3</v>
      </c>
    </row>
    <row r="1494" spans="1:9" x14ac:dyDescent="0.3">
      <c r="A1494" s="14">
        <v>44203</v>
      </c>
      <c r="B1494" s="1" t="s">
        <v>511</v>
      </c>
      <c r="C1494" s="1" t="s">
        <v>430</v>
      </c>
      <c r="D1494" s="1">
        <v>5.0000000000000001E-3</v>
      </c>
      <c r="E1494" s="9">
        <v>51281</v>
      </c>
      <c r="F1494" s="32">
        <v>3880</v>
      </c>
      <c r="G1494" s="32">
        <v>6015</v>
      </c>
      <c r="H1494" s="32">
        <v>2999</v>
      </c>
      <c r="I1494" s="13">
        <v>1E-3</v>
      </c>
    </row>
    <row r="1495" spans="1:9" x14ac:dyDescent="0.3">
      <c r="A1495" s="14">
        <v>44203</v>
      </c>
      <c r="B1495" s="1" t="s">
        <v>509</v>
      </c>
      <c r="C1495" s="1" t="s">
        <v>430</v>
      </c>
      <c r="D1495" s="1">
        <v>7.4999999999999997E-3</v>
      </c>
      <c r="E1495" s="9">
        <v>55664</v>
      </c>
      <c r="F1495" s="32">
        <v>3879</v>
      </c>
      <c r="G1495" s="32">
        <v>7184</v>
      </c>
      <c r="H1495" s="32">
        <v>2998</v>
      </c>
      <c r="I1495" s="13">
        <v>3.7000000000000002E-3</v>
      </c>
    </row>
    <row r="1496" spans="1:9" x14ac:dyDescent="0.3">
      <c r="A1496" s="14">
        <v>44207</v>
      </c>
      <c r="C1496" s="1" t="s">
        <v>496</v>
      </c>
      <c r="E1496" s="9">
        <v>44300</v>
      </c>
      <c r="F1496" s="32">
        <v>2699</v>
      </c>
      <c r="G1496" s="32">
        <v>10795</v>
      </c>
      <c r="H1496" s="32">
        <v>2645</v>
      </c>
      <c r="I1496" s="33">
        <v>-6.2300000000000003E-3</v>
      </c>
    </row>
    <row r="1497" spans="1:9" x14ac:dyDescent="0.3">
      <c r="A1497" s="14">
        <v>44207</v>
      </c>
      <c r="C1497" s="1" t="s">
        <v>496</v>
      </c>
      <c r="E1497" s="9">
        <v>44363</v>
      </c>
      <c r="F1497" s="32">
        <v>1497</v>
      </c>
      <c r="G1497" s="32">
        <v>6145</v>
      </c>
      <c r="H1497" s="32">
        <v>1497</v>
      </c>
      <c r="I1497" s="33">
        <v>-6.2700000000000004E-3</v>
      </c>
    </row>
    <row r="1498" spans="1:9" x14ac:dyDescent="0.3">
      <c r="A1498" s="14">
        <v>44207</v>
      </c>
      <c r="C1498" s="1" t="s">
        <v>496</v>
      </c>
      <c r="E1498" s="9">
        <v>44545</v>
      </c>
      <c r="F1498" s="32">
        <v>1792</v>
      </c>
      <c r="G1498" s="32">
        <v>6010</v>
      </c>
      <c r="H1498" s="32">
        <v>1792</v>
      </c>
      <c r="I1498" s="33">
        <v>-6.3200000000000001E-3</v>
      </c>
    </row>
    <row r="1499" spans="1:9" x14ac:dyDescent="0.3">
      <c r="A1499" s="14">
        <v>44214</v>
      </c>
      <c r="C1499" s="1" t="s">
        <v>496</v>
      </c>
      <c r="E1499" s="9">
        <v>44300</v>
      </c>
      <c r="F1499" s="32">
        <v>2837</v>
      </c>
      <c r="G1499" s="32">
        <v>9580</v>
      </c>
      <c r="H1499" s="32">
        <v>2493</v>
      </c>
      <c r="I1499" s="33">
        <v>-6.2500000000000003E-3</v>
      </c>
    </row>
    <row r="1500" spans="1:9" x14ac:dyDescent="0.3">
      <c r="A1500" s="14">
        <v>44214</v>
      </c>
      <c r="C1500" s="1" t="s">
        <v>496</v>
      </c>
      <c r="E1500" s="9">
        <v>44377</v>
      </c>
      <c r="F1500" s="32">
        <v>1636</v>
      </c>
      <c r="G1500" s="32">
        <v>5760</v>
      </c>
      <c r="H1500" s="32">
        <v>1496</v>
      </c>
      <c r="I1500" s="33">
        <v>-6.2100000000000002E-3</v>
      </c>
    </row>
    <row r="1501" spans="1:9" x14ac:dyDescent="0.3">
      <c r="A1501" s="14">
        <v>44214</v>
      </c>
      <c r="C1501" s="1" t="s">
        <v>496</v>
      </c>
      <c r="E1501" s="9">
        <v>44531</v>
      </c>
      <c r="F1501" s="32">
        <v>743</v>
      </c>
      <c r="G1501" s="32">
        <v>3847</v>
      </c>
      <c r="H1501" s="32">
        <v>696</v>
      </c>
      <c r="I1501" s="33">
        <v>-6.1700000000000001E-3</v>
      </c>
    </row>
    <row r="1502" spans="1:9" x14ac:dyDescent="0.3">
      <c r="A1502" s="14">
        <v>44214</v>
      </c>
      <c r="C1502" s="1" t="s">
        <v>496</v>
      </c>
      <c r="E1502" s="9">
        <v>44545</v>
      </c>
      <c r="F1502" s="32">
        <v>1296</v>
      </c>
      <c r="G1502" s="32">
        <v>5105</v>
      </c>
      <c r="H1502" s="32">
        <v>1296</v>
      </c>
      <c r="I1502" s="33">
        <v>-6.1399999999999996E-3</v>
      </c>
    </row>
    <row r="1503" spans="1:9" x14ac:dyDescent="0.3">
      <c r="A1503" s="14">
        <v>44217</v>
      </c>
      <c r="B1503" s="1" t="s">
        <v>516</v>
      </c>
      <c r="C1503" s="1" t="s">
        <v>430</v>
      </c>
      <c r="D1503" s="1">
        <v>0</v>
      </c>
      <c r="E1503" s="9">
        <v>45347</v>
      </c>
      <c r="F1503" s="32">
        <v>3741</v>
      </c>
      <c r="G1503" s="32">
        <v>8771</v>
      </c>
      <c r="H1503" s="32">
        <v>3741</v>
      </c>
      <c r="I1503" s="13">
        <v>-6.6E-3</v>
      </c>
    </row>
    <row r="1504" spans="1:9" x14ac:dyDescent="0.3">
      <c r="A1504" s="14">
        <v>44217</v>
      </c>
      <c r="B1504" s="1" t="s">
        <v>510</v>
      </c>
      <c r="C1504" s="1" t="s">
        <v>430</v>
      </c>
      <c r="D1504" s="1">
        <v>0</v>
      </c>
      <c r="E1504" s="9">
        <v>46078</v>
      </c>
      <c r="F1504" s="32">
        <v>4005</v>
      </c>
      <c r="G1504" s="32">
        <v>8416</v>
      </c>
      <c r="H1504" s="32">
        <v>4005</v>
      </c>
      <c r="I1504" s="13">
        <v>-6.0000000000000001E-3</v>
      </c>
    </row>
    <row r="1505" spans="1:9" x14ac:dyDescent="0.3">
      <c r="A1505" s="14">
        <v>44217</v>
      </c>
      <c r="B1505" s="1" t="s">
        <v>500</v>
      </c>
      <c r="C1505" s="1" t="s">
        <v>430</v>
      </c>
      <c r="D1505" s="1">
        <v>7.4999999999999997E-3</v>
      </c>
      <c r="E1505" s="9">
        <v>47082</v>
      </c>
      <c r="F1505" s="32">
        <v>2247</v>
      </c>
      <c r="G1505" s="32">
        <v>4676</v>
      </c>
      <c r="H1505" s="32">
        <v>2247</v>
      </c>
      <c r="I1505" s="13">
        <v>-4.5999999999999999E-3</v>
      </c>
    </row>
    <row r="1506" spans="1:9" x14ac:dyDescent="0.3">
      <c r="A1506" s="14">
        <v>44217</v>
      </c>
      <c r="B1506" s="1" t="s">
        <v>517</v>
      </c>
      <c r="C1506" s="1" t="s">
        <v>438</v>
      </c>
      <c r="D1506" s="1">
        <v>1E-3</v>
      </c>
      <c r="E1506" s="9">
        <v>48054</v>
      </c>
      <c r="F1506" s="32">
        <v>2370</v>
      </c>
      <c r="G1506" s="32">
        <v>4585</v>
      </c>
      <c r="H1506" s="32">
        <v>2370</v>
      </c>
      <c r="I1506" s="13">
        <v>-1.44E-2</v>
      </c>
    </row>
    <row r="1507" spans="1:9" x14ac:dyDescent="0.3">
      <c r="A1507" s="14">
        <v>44221</v>
      </c>
      <c r="C1507" s="1" t="s">
        <v>496</v>
      </c>
      <c r="E1507" s="9">
        <v>44314</v>
      </c>
      <c r="F1507" s="32">
        <v>2895</v>
      </c>
      <c r="G1507" s="32">
        <v>9300</v>
      </c>
      <c r="H1507" s="32">
        <v>2895</v>
      </c>
      <c r="I1507" s="33">
        <v>-6.2399999999999999E-3</v>
      </c>
    </row>
    <row r="1508" spans="1:9" x14ac:dyDescent="0.3">
      <c r="A1508" s="14">
        <v>44221</v>
      </c>
      <c r="C1508" s="1" t="s">
        <v>496</v>
      </c>
      <c r="E1508" s="9">
        <v>44377</v>
      </c>
      <c r="F1508" s="32">
        <v>1399</v>
      </c>
      <c r="G1508" s="32">
        <v>6100</v>
      </c>
      <c r="H1508" s="32">
        <v>1399</v>
      </c>
      <c r="I1508" s="33">
        <v>-6.2399999999999999E-3</v>
      </c>
    </row>
    <row r="1509" spans="1:9" x14ac:dyDescent="0.3">
      <c r="A1509" s="14">
        <v>44221</v>
      </c>
      <c r="C1509" s="1" t="s">
        <v>496</v>
      </c>
      <c r="E1509" s="9">
        <v>44545</v>
      </c>
      <c r="F1509" s="32">
        <v>1277</v>
      </c>
      <c r="G1509" s="32">
        <v>5390</v>
      </c>
      <c r="H1509" s="32">
        <v>1196</v>
      </c>
      <c r="I1509" s="33">
        <v>-6.2100000000000002E-3</v>
      </c>
    </row>
    <row r="1510" spans="1:9" x14ac:dyDescent="0.3">
      <c r="A1510" s="14">
        <v>44222</v>
      </c>
      <c r="B1510" s="1" t="s">
        <v>518</v>
      </c>
      <c r="C1510" s="1" t="s">
        <v>426</v>
      </c>
      <c r="D1510" s="1">
        <v>5.0000000000000001E-3</v>
      </c>
      <c r="E1510" s="9">
        <v>62969</v>
      </c>
      <c r="F1510" s="32">
        <v>7000</v>
      </c>
      <c r="G1510" s="32"/>
      <c r="H1510" s="32"/>
      <c r="I1510" s="21">
        <v>5.9300000000000004E-3</v>
      </c>
    </row>
    <row r="1511" spans="1:9" x14ac:dyDescent="0.3">
      <c r="A1511" s="14">
        <v>44228</v>
      </c>
      <c r="C1511" s="1" t="s">
        <v>496</v>
      </c>
      <c r="E1511" s="9">
        <v>44314</v>
      </c>
      <c r="F1511" s="32">
        <v>2495</v>
      </c>
      <c r="G1511" s="32">
        <v>9525</v>
      </c>
      <c r="H1511" s="32">
        <v>2495</v>
      </c>
      <c r="I1511" s="33">
        <v>-6.3099999999999996E-3</v>
      </c>
    </row>
    <row r="1512" spans="1:9" x14ac:dyDescent="0.3">
      <c r="A1512" s="14">
        <v>44228</v>
      </c>
      <c r="C1512" s="1" t="s">
        <v>496</v>
      </c>
      <c r="E1512" s="9">
        <v>44377</v>
      </c>
      <c r="F1512" s="32">
        <v>1425</v>
      </c>
      <c r="G1512" s="32">
        <v>6275</v>
      </c>
      <c r="H1512" s="32">
        <v>1394</v>
      </c>
      <c r="I1512" s="33">
        <v>-6.2700000000000004E-3</v>
      </c>
    </row>
    <row r="1513" spans="1:9" x14ac:dyDescent="0.3">
      <c r="A1513" s="14">
        <v>44228</v>
      </c>
      <c r="C1513" s="1" t="s">
        <v>496</v>
      </c>
      <c r="E1513" s="9">
        <v>44587</v>
      </c>
      <c r="F1513" s="32">
        <v>1711</v>
      </c>
      <c r="G1513" s="32">
        <v>1696</v>
      </c>
      <c r="H1513" s="32">
        <v>1696</v>
      </c>
      <c r="I1513" s="33">
        <v>-6.4200000000000004E-3</v>
      </c>
    </row>
    <row r="1514" spans="1:9" x14ac:dyDescent="0.3">
      <c r="A1514" s="14">
        <v>44231</v>
      </c>
      <c r="B1514" s="1" t="s">
        <v>512</v>
      </c>
      <c r="C1514" s="1" t="s">
        <v>430</v>
      </c>
      <c r="D1514" s="1">
        <v>0</v>
      </c>
      <c r="E1514" s="9">
        <v>47812</v>
      </c>
      <c r="F1514" s="32">
        <v>6154</v>
      </c>
      <c r="G1514" s="32">
        <v>13448</v>
      </c>
      <c r="H1514" s="32">
        <v>6154</v>
      </c>
      <c r="I1514" s="13">
        <v>-2.5000000000000001E-3</v>
      </c>
    </row>
    <row r="1515" spans="1:9" x14ac:dyDescent="0.3">
      <c r="A1515" s="14">
        <v>44231</v>
      </c>
      <c r="B1515" s="1" t="s">
        <v>483</v>
      </c>
      <c r="C1515" s="1" t="s">
        <v>430</v>
      </c>
      <c r="D1515" s="1">
        <v>1.2500000000000001E-2</v>
      </c>
      <c r="E1515" s="9">
        <v>49820</v>
      </c>
      <c r="F1515" s="32">
        <v>1587</v>
      </c>
      <c r="G1515" s="32">
        <v>4298</v>
      </c>
      <c r="H1515" s="32">
        <v>1587</v>
      </c>
      <c r="I1515" s="13">
        <v>5.0000000000000001E-4</v>
      </c>
    </row>
    <row r="1516" spans="1:9" x14ac:dyDescent="0.3">
      <c r="A1516" s="14">
        <v>44231</v>
      </c>
      <c r="B1516" s="1" t="s">
        <v>490</v>
      </c>
      <c r="C1516" s="1" t="s">
        <v>430</v>
      </c>
      <c r="D1516" s="1">
        <v>1.7500000000000002E-2</v>
      </c>
      <c r="E1516" s="9">
        <v>50946</v>
      </c>
      <c r="F1516" s="32">
        <v>1499</v>
      </c>
      <c r="G1516" s="32">
        <v>3812</v>
      </c>
      <c r="H1516" s="32">
        <v>1499</v>
      </c>
      <c r="I1516" s="13">
        <v>1.4E-3</v>
      </c>
    </row>
    <row r="1517" spans="1:9" x14ac:dyDescent="0.3">
      <c r="A1517" s="14">
        <v>44231</v>
      </c>
      <c r="B1517" s="1" t="s">
        <v>509</v>
      </c>
      <c r="C1517" s="1" t="s">
        <v>430</v>
      </c>
      <c r="D1517" s="1">
        <v>7.4999999999999997E-3</v>
      </c>
      <c r="E1517" s="9">
        <v>55664</v>
      </c>
      <c r="F1517" s="32">
        <v>1756</v>
      </c>
      <c r="G1517" s="32">
        <v>3877</v>
      </c>
      <c r="H1517" s="32">
        <v>1756</v>
      </c>
      <c r="I1517" s="13">
        <v>5.0000000000000001E-3</v>
      </c>
    </row>
    <row r="1518" spans="1:9" x14ac:dyDescent="0.3">
      <c r="A1518" s="14">
        <v>44235</v>
      </c>
      <c r="C1518" s="1" t="s">
        <v>496</v>
      </c>
      <c r="E1518" s="9">
        <v>44328</v>
      </c>
      <c r="F1518" s="32">
        <v>3152</v>
      </c>
      <c r="G1518" s="32">
        <v>12685</v>
      </c>
      <c r="H1518" s="32">
        <v>2796</v>
      </c>
      <c r="I1518" s="33">
        <v>-6.43E-3</v>
      </c>
    </row>
    <row r="1519" spans="1:9" x14ac:dyDescent="0.3">
      <c r="A1519" s="14">
        <v>44235</v>
      </c>
      <c r="C1519" s="1" t="s">
        <v>496</v>
      </c>
      <c r="E1519" s="9">
        <v>44377</v>
      </c>
      <c r="F1519" s="32">
        <v>1196</v>
      </c>
      <c r="G1519" s="32">
        <v>7615</v>
      </c>
      <c r="H1519" s="32">
        <v>1196</v>
      </c>
      <c r="I1519" s="33">
        <v>-6.3499999999999997E-3</v>
      </c>
    </row>
    <row r="1520" spans="1:9" x14ac:dyDescent="0.3">
      <c r="A1520" s="14">
        <v>44235</v>
      </c>
      <c r="C1520" s="1" t="s">
        <v>496</v>
      </c>
      <c r="E1520" s="9">
        <v>44587</v>
      </c>
      <c r="F1520" s="32">
        <v>1983</v>
      </c>
      <c r="G1520" s="32">
        <v>5900</v>
      </c>
      <c r="H1520" s="32">
        <v>1897</v>
      </c>
      <c r="I1520" s="33">
        <v>-6.4200000000000004E-3</v>
      </c>
    </row>
    <row r="1521" spans="1:9" x14ac:dyDescent="0.3">
      <c r="A1521" s="14">
        <v>44242</v>
      </c>
      <c r="C1521" s="1" t="s">
        <v>496</v>
      </c>
      <c r="E1521" s="9">
        <v>44328</v>
      </c>
      <c r="F1521" s="32">
        <v>3300</v>
      </c>
      <c r="G1521" s="32">
        <v>6850</v>
      </c>
      <c r="H1521" s="32">
        <v>3300</v>
      </c>
      <c r="I1521" s="33">
        <v>-6.4200000000000004E-3</v>
      </c>
    </row>
    <row r="1522" spans="1:9" x14ac:dyDescent="0.3">
      <c r="A1522" s="14">
        <v>44242</v>
      </c>
      <c r="C1522" s="1" t="s">
        <v>496</v>
      </c>
      <c r="E1522" s="9">
        <v>44405</v>
      </c>
      <c r="F1522" s="32">
        <v>1396</v>
      </c>
      <c r="G1522" s="32">
        <v>6105</v>
      </c>
      <c r="H1522" s="32">
        <v>1396</v>
      </c>
      <c r="I1522" s="33">
        <v>-6.3499999999999997E-3</v>
      </c>
    </row>
    <row r="1523" spans="1:9" x14ac:dyDescent="0.3">
      <c r="A1523" s="14">
        <v>44242</v>
      </c>
      <c r="C1523" s="1" t="s">
        <v>496</v>
      </c>
      <c r="E1523" s="9">
        <v>44587</v>
      </c>
      <c r="F1523" s="32">
        <v>1598</v>
      </c>
      <c r="G1523" s="32">
        <v>5225</v>
      </c>
      <c r="H1523" s="32">
        <v>1598</v>
      </c>
      <c r="I1523" s="33">
        <v>-6.3699999999999998E-3</v>
      </c>
    </row>
    <row r="1524" spans="1:9" x14ac:dyDescent="0.3">
      <c r="A1524" s="14">
        <v>44245</v>
      </c>
      <c r="B1524" s="1" t="s">
        <v>516</v>
      </c>
      <c r="C1524" s="1" t="s">
        <v>430</v>
      </c>
      <c r="D1524" s="1">
        <v>0</v>
      </c>
      <c r="E1524" s="9">
        <v>45347</v>
      </c>
      <c r="F1524" s="32">
        <v>4340</v>
      </c>
      <c r="G1524" s="32">
        <v>10097</v>
      </c>
      <c r="H1524" s="32">
        <v>4340</v>
      </c>
      <c r="I1524" s="13">
        <v>-6.0000000000000001E-3</v>
      </c>
    </row>
    <row r="1525" spans="1:9" x14ac:dyDescent="0.3">
      <c r="A1525" s="14">
        <v>44245</v>
      </c>
      <c r="B1525" s="1" t="s">
        <v>510</v>
      </c>
      <c r="C1525" s="1" t="s">
        <v>430</v>
      </c>
      <c r="D1525" s="1">
        <v>0</v>
      </c>
      <c r="E1525" s="9">
        <v>46078</v>
      </c>
      <c r="F1525" s="32">
        <v>2658</v>
      </c>
      <c r="G1525" s="32">
        <v>6910</v>
      </c>
      <c r="H1525" s="32">
        <v>2658</v>
      </c>
      <c r="I1525" s="13">
        <v>-5.0000000000000001E-3</v>
      </c>
    </row>
    <row r="1526" spans="1:9" x14ac:dyDescent="0.3">
      <c r="A1526" s="14">
        <v>44245</v>
      </c>
      <c r="B1526" s="1" t="s">
        <v>504</v>
      </c>
      <c r="C1526" s="1" t="s">
        <v>430</v>
      </c>
      <c r="D1526" s="1">
        <v>5.0000000000000001E-3</v>
      </c>
      <c r="E1526" s="9">
        <v>47263</v>
      </c>
      <c r="F1526" s="32">
        <v>3040</v>
      </c>
      <c r="G1526" s="32">
        <v>5692</v>
      </c>
      <c r="H1526" s="32">
        <v>3040</v>
      </c>
      <c r="I1526" s="13">
        <v>-2.5000000000000001E-3</v>
      </c>
    </row>
    <row r="1527" spans="1:9" x14ac:dyDescent="0.3">
      <c r="A1527" s="14">
        <v>44245</v>
      </c>
      <c r="B1527" s="1" t="s">
        <v>513</v>
      </c>
      <c r="C1527" s="1" t="s">
        <v>438</v>
      </c>
      <c r="D1527" s="1">
        <v>1E-3</v>
      </c>
      <c r="E1527" s="9">
        <v>46082</v>
      </c>
      <c r="F1527" s="32">
        <v>883</v>
      </c>
      <c r="G1527" s="32">
        <v>2158</v>
      </c>
      <c r="H1527" s="32">
        <v>883</v>
      </c>
      <c r="I1527" s="13">
        <v>-1.5100000000000001E-2</v>
      </c>
    </row>
    <row r="1528" spans="1:9" x14ac:dyDescent="0.3">
      <c r="A1528" s="14">
        <v>44245</v>
      </c>
      <c r="B1528" s="1" t="s">
        <v>514</v>
      </c>
      <c r="C1528" s="1" t="s">
        <v>435</v>
      </c>
      <c r="D1528" s="1">
        <v>1E-3</v>
      </c>
      <c r="E1528" s="9">
        <v>49735</v>
      </c>
      <c r="F1528" s="32">
        <v>275</v>
      </c>
      <c r="G1528" s="32">
        <v>985</v>
      </c>
      <c r="H1528" s="32">
        <v>275</v>
      </c>
      <c r="I1528" s="13">
        <v>-9.7999999999999997E-3</v>
      </c>
    </row>
    <row r="1529" spans="1:9" x14ac:dyDescent="0.3">
      <c r="A1529" s="14">
        <v>44245</v>
      </c>
      <c r="B1529" s="1" t="s">
        <v>487</v>
      </c>
      <c r="C1529" s="1" t="s">
        <v>438</v>
      </c>
      <c r="D1529" s="1">
        <v>1E-3</v>
      </c>
      <c r="E1529" s="9">
        <v>53898</v>
      </c>
      <c r="F1529" s="32">
        <v>498</v>
      </c>
      <c r="G1529" s="32">
        <v>1118</v>
      </c>
      <c r="H1529" s="32">
        <v>498</v>
      </c>
      <c r="I1529" s="13">
        <v>-8.8000000000000005E-3</v>
      </c>
    </row>
    <row r="1530" spans="1:9" x14ac:dyDescent="0.3">
      <c r="A1530" s="14">
        <v>44249</v>
      </c>
      <c r="C1530" s="1" t="s">
        <v>496</v>
      </c>
      <c r="E1530" s="9">
        <v>44343</v>
      </c>
      <c r="F1530" s="32">
        <v>2596</v>
      </c>
      <c r="G1530" s="32">
        <v>6850</v>
      </c>
      <c r="H1530" s="32">
        <v>2596</v>
      </c>
      <c r="I1530" s="33">
        <v>-6.1700000000000001E-3</v>
      </c>
    </row>
    <row r="1531" spans="1:9" x14ac:dyDescent="0.3">
      <c r="A1531" s="14">
        <v>44249</v>
      </c>
      <c r="C1531" s="1" t="s">
        <v>496</v>
      </c>
      <c r="E1531" s="9">
        <v>44405</v>
      </c>
      <c r="F1531" s="32">
        <v>1400</v>
      </c>
      <c r="G1531" s="32">
        <v>5200</v>
      </c>
      <c r="H1531" s="32">
        <v>1400</v>
      </c>
      <c r="I1531" s="33">
        <v>-6.1599999999999997E-3</v>
      </c>
    </row>
    <row r="1532" spans="1:9" x14ac:dyDescent="0.3">
      <c r="A1532" s="14">
        <v>44249</v>
      </c>
      <c r="C1532" s="1" t="s">
        <v>496</v>
      </c>
      <c r="E1532" s="9">
        <v>44531</v>
      </c>
      <c r="F1532" s="32">
        <v>485</v>
      </c>
      <c r="G1532" s="32">
        <v>2535</v>
      </c>
      <c r="H1532" s="32">
        <v>485</v>
      </c>
      <c r="I1532" s="33">
        <v>-6.2199999999999998E-3</v>
      </c>
    </row>
    <row r="1533" spans="1:9" x14ac:dyDescent="0.3">
      <c r="A1533" s="14">
        <v>44249</v>
      </c>
      <c r="C1533" s="1" t="s">
        <v>496</v>
      </c>
      <c r="E1533" s="9">
        <v>44587</v>
      </c>
      <c r="F1533" s="32">
        <v>1392</v>
      </c>
      <c r="G1533" s="32">
        <v>4255</v>
      </c>
      <c r="H1533" s="32">
        <v>1392</v>
      </c>
      <c r="I1533" s="33">
        <v>-6.1399999999999996E-3</v>
      </c>
    </row>
    <row r="1534" spans="1:9" x14ac:dyDescent="0.3">
      <c r="A1534" s="14">
        <v>44256</v>
      </c>
      <c r="C1534" s="1" t="s">
        <v>496</v>
      </c>
      <c r="E1534" s="9">
        <v>44343</v>
      </c>
      <c r="F1534" s="32">
        <v>3122</v>
      </c>
      <c r="G1534" s="32">
        <v>7900</v>
      </c>
      <c r="H1534" s="32">
        <v>2599</v>
      </c>
      <c r="I1534" s="33">
        <v>-6.0600000000000003E-3</v>
      </c>
    </row>
    <row r="1535" spans="1:9" x14ac:dyDescent="0.3">
      <c r="A1535" s="14">
        <v>44256</v>
      </c>
      <c r="C1535" s="1" t="s">
        <v>496</v>
      </c>
      <c r="E1535" s="9">
        <v>44405</v>
      </c>
      <c r="F1535" s="32">
        <v>1778</v>
      </c>
      <c r="G1535" s="32">
        <v>5900</v>
      </c>
      <c r="H1535" s="32">
        <v>1494</v>
      </c>
      <c r="I1535" s="33">
        <v>-6.0299999999999998E-3</v>
      </c>
    </row>
    <row r="1536" spans="1:9" x14ac:dyDescent="0.3">
      <c r="A1536" s="14">
        <v>44256</v>
      </c>
      <c r="C1536" s="1" t="s">
        <v>496</v>
      </c>
      <c r="E1536" s="9">
        <v>44504</v>
      </c>
      <c r="F1536" s="32">
        <v>583</v>
      </c>
      <c r="G1536" s="32">
        <v>3225</v>
      </c>
      <c r="H1536" s="32">
        <v>499</v>
      </c>
      <c r="I1536" s="33">
        <v>-6.0499999999999998E-3</v>
      </c>
    </row>
    <row r="1537" spans="1:9" x14ac:dyDescent="0.3">
      <c r="A1537" s="14">
        <v>44256</v>
      </c>
      <c r="C1537" s="1" t="s">
        <v>496</v>
      </c>
      <c r="E1537" s="9">
        <v>44615</v>
      </c>
      <c r="F1537" s="32">
        <v>1681</v>
      </c>
      <c r="G1537" s="32">
        <v>4935</v>
      </c>
      <c r="H1537" s="32">
        <v>1397</v>
      </c>
      <c r="I1537" s="33">
        <v>-5.8999999999999999E-3</v>
      </c>
    </row>
    <row r="1538" spans="1:9" x14ac:dyDescent="0.3">
      <c r="A1538" s="14">
        <v>44259</v>
      </c>
      <c r="B1538" s="1" t="s">
        <v>512</v>
      </c>
      <c r="C1538" s="1" t="s">
        <v>430</v>
      </c>
      <c r="D1538" s="1">
        <v>0</v>
      </c>
      <c r="E1538" s="9">
        <v>47812</v>
      </c>
      <c r="F1538" s="32">
        <v>6272</v>
      </c>
      <c r="G1538" s="32">
        <v>12789</v>
      </c>
      <c r="H1538" s="32">
        <v>6272</v>
      </c>
      <c r="I1538" s="13">
        <v>-6.9999999999999999E-4</v>
      </c>
    </row>
    <row r="1539" spans="1:9" x14ac:dyDescent="0.3">
      <c r="A1539" s="14">
        <v>44259</v>
      </c>
      <c r="B1539" s="1" t="s">
        <v>511</v>
      </c>
      <c r="C1539" s="1" t="s">
        <v>430</v>
      </c>
      <c r="D1539" s="1">
        <v>5.0000000000000001E-3</v>
      </c>
      <c r="E1539" s="9">
        <v>51281</v>
      </c>
      <c r="F1539" s="32">
        <v>2344</v>
      </c>
      <c r="G1539" s="32">
        <v>5395</v>
      </c>
      <c r="H1539" s="32">
        <v>2344</v>
      </c>
      <c r="I1539" s="13">
        <v>4.3E-3</v>
      </c>
    </row>
    <row r="1540" spans="1:9" x14ac:dyDescent="0.3">
      <c r="A1540" s="14">
        <v>44259</v>
      </c>
      <c r="B1540" s="1" t="s">
        <v>509</v>
      </c>
      <c r="C1540" s="1" t="s">
        <v>430</v>
      </c>
      <c r="D1540" s="1">
        <v>7.4999999999999997E-3</v>
      </c>
      <c r="E1540" s="9">
        <v>55664</v>
      </c>
      <c r="F1540" s="32">
        <v>2383</v>
      </c>
      <c r="G1540" s="32">
        <v>4999</v>
      </c>
      <c r="H1540" s="32">
        <v>2383</v>
      </c>
      <c r="I1540" s="13">
        <v>7.1999999999999998E-3</v>
      </c>
    </row>
    <row r="1541" spans="1:9" x14ac:dyDescent="0.3">
      <c r="A1541" s="14">
        <v>44263</v>
      </c>
      <c r="C1541" s="1" t="s">
        <v>496</v>
      </c>
      <c r="E1541" s="9">
        <v>44356</v>
      </c>
      <c r="F1541" s="32">
        <v>3293</v>
      </c>
      <c r="G1541" s="32">
        <v>9300</v>
      </c>
      <c r="H1541" s="32">
        <v>3293</v>
      </c>
      <c r="I1541" s="33">
        <v>-6.2100000000000002E-3</v>
      </c>
    </row>
    <row r="1542" spans="1:9" x14ac:dyDescent="0.3">
      <c r="A1542" s="14">
        <v>44263</v>
      </c>
      <c r="C1542" s="1" t="s">
        <v>496</v>
      </c>
      <c r="E1542" s="9">
        <v>44405</v>
      </c>
      <c r="F1542" s="32">
        <v>1494</v>
      </c>
      <c r="G1542" s="32">
        <v>7275</v>
      </c>
      <c r="H1542" s="32">
        <v>1494</v>
      </c>
      <c r="I1542" s="33">
        <v>-6.1900000000000002E-3</v>
      </c>
    </row>
    <row r="1543" spans="1:9" x14ac:dyDescent="0.3">
      <c r="A1543" s="14">
        <v>44263</v>
      </c>
      <c r="C1543" s="1" t="s">
        <v>496</v>
      </c>
      <c r="E1543" s="9">
        <v>44615</v>
      </c>
      <c r="F1543" s="32">
        <v>1395</v>
      </c>
      <c r="G1543" s="32">
        <v>6105</v>
      </c>
      <c r="H1543" s="32">
        <v>1395</v>
      </c>
      <c r="I1543" s="33">
        <v>-6.1000000000000004E-3</v>
      </c>
    </row>
    <row r="1544" spans="1:9" x14ac:dyDescent="0.3">
      <c r="A1544" s="14">
        <v>44270</v>
      </c>
      <c r="C1544" s="1" t="s">
        <v>496</v>
      </c>
      <c r="E1544" s="9">
        <v>44356</v>
      </c>
      <c r="F1544" s="32">
        <v>2797</v>
      </c>
      <c r="G1544" s="32">
        <v>8125</v>
      </c>
      <c r="H1544" s="32">
        <v>2797</v>
      </c>
      <c r="I1544" s="33">
        <v>-6.0699999999999999E-3</v>
      </c>
    </row>
    <row r="1545" spans="1:9" x14ac:dyDescent="0.3">
      <c r="A1545" s="14">
        <v>44270</v>
      </c>
      <c r="C1545" s="1" t="s">
        <v>496</v>
      </c>
      <c r="E1545" s="9">
        <v>44433</v>
      </c>
      <c r="F1545" s="32">
        <v>1536</v>
      </c>
      <c r="G1545" s="32">
        <v>6700</v>
      </c>
      <c r="H1545" s="32">
        <v>1493</v>
      </c>
      <c r="I1545" s="33">
        <v>-6.0400000000000002E-3</v>
      </c>
    </row>
    <row r="1546" spans="1:9" x14ac:dyDescent="0.3">
      <c r="A1546" s="14">
        <v>44270</v>
      </c>
      <c r="C1546" s="1" t="s">
        <v>496</v>
      </c>
      <c r="E1546" s="9">
        <v>44545</v>
      </c>
      <c r="F1546" s="32">
        <v>497</v>
      </c>
      <c r="G1546" s="32">
        <v>4470</v>
      </c>
      <c r="H1546" s="32">
        <v>497</v>
      </c>
      <c r="I1546" s="33">
        <v>-6.0600000000000003E-3</v>
      </c>
    </row>
    <row r="1547" spans="1:9" x14ac:dyDescent="0.3">
      <c r="A1547" s="14">
        <v>44270</v>
      </c>
      <c r="C1547" s="1" t="s">
        <v>496</v>
      </c>
      <c r="E1547" s="9">
        <v>44615</v>
      </c>
      <c r="F1547" s="32">
        <v>1625</v>
      </c>
      <c r="G1547" s="32">
        <v>7310</v>
      </c>
      <c r="H1547" s="32">
        <v>1392</v>
      </c>
      <c r="I1547" s="33">
        <v>-6.0499999999999998E-3</v>
      </c>
    </row>
    <row r="1548" spans="1:9" x14ac:dyDescent="0.3">
      <c r="A1548" s="14">
        <v>44273</v>
      </c>
      <c r="B1548" s="1" t="s">
        <v>516</v>
      </c>
      <c r="C1548" s="1" t="s">
        <v>430</v>
      </c>
      <c r="D1548" s="1">
        <v>0</v>
      </c>
      <c r="E1548" s="9">
        <v>45347</v>
      </c>
      <c r="F1548" s="32">
        <v>6028</v>
      </c>
      <c r="G1548" s="32">
        <v>10092</v>
      </c>
      <c r="H1548" s="32">
        <v>4994</v>
      </c>
      <c r="I1548" s="13">
        <v>-6.1000000000000004E-3</v>
      </c>
    </row>
    <row r="1549" spans="1:9" x14ac:dyDescent="0.3">
      <c r="A1549" s="14">
        <v>44273</v>
      </c>
      <c r="B1549" s="1" t="s">
        <v>510</v>
      </c>
      <c r="C1549" s="1" t="s">
        <v>430</v>
      </c>
      <c r="D1549" s="1">
        <v>0</v>
      </c>
      <c r="E1549" s="9">
        <v>46078</v>
      </c>
      <c r="F1549" s="32">
        <v>3949</v>
      </c>
      <c r="G1549" s="32">
        <v>6490</v>
      </c>
      <c r="H1549" s="32">
        <v>3098</v>
      </c>
      <c r="I1549" s="13">
        <v>-4.7999999999999996E-3</v>
      </c>
    </row>
    <row r="1550" spans="1:9" x14ac:dyDescent="0.3">
      <c r="A1550" s="14">
        <v>44273</v>
      </c>
      <c r="B1550" s="1" t="s">
        <v>495</v>
      </c>
      <c r="C1550" s="1" t="s">
        <v>430</v>
      </c>
      <c r="D1550" s="1">
        <v>7.4999999999999997E-3</v>
      </c>
      <c r="E1550" s="9">
        <v>46898</v>
      </c>
      <c r="F1550" s="32">
        <v>1793</v>
      </c>
      <c r="G1550" s="32">
        <v>3526</v>
      </c>
      <c r="H1550" s="32">
        <v>1405</v>
      </c>
      <c r="I1550" s="13">
        <v>-2.8E-3</v>
      </c>
    </row>
    <row r="1551" spans="1:9" x14ac:dyDescent="0.3">
      <c r="A1551" s="14">
        <v>44273</v>
      </c>
      <c r="B1551" s="1" t="s">
        <v>513</v>
      </c>
      <c r="C1551" s="1" t="s">
        <v>438</v>
      </c>
      <c r="D1551" s="1">
        <v>1E-3</v>
      </c>
      <c r="E1551" s="9">
        <v>46082</v>
      </c>
      <c r="F1551" s="32">
        <v>1028</v>
      </c>
      <c r="G1551" s="32">
        <v>2485</v>
      </c>
      <c r="H1551" s="32">
        <v>1028</v>
      </c>
      <c r="I1551" s="13">
        <v>-1.7000000000000001E-2</v>
      </c>
    </row>
    <row r="1552" spans="1:9" x14ac:dyDescent="0.3">
      <c r="A1552" s="14">
        <v>44273</v>
      </c>
      <c r="B1552" s="1" t="s">
        <v>491</v>
      </c>
      <c r="C1552" s="1" t="s">
        <v>435</v>
      </c>
      <c r="D1552" s="1">
        <v>1E-3</v>
      </c>
      <c r="E1552" s="9">
        <v>46813</v>
      </c>
      <c r="F1552" s="32">
        <v>360</v>
      </c>
      <c r="G1552" s="32">
        <v>1110</v>
      </c>
      <c r="H1552" s="32">
        <v>360</v>
      </c>
      <c r="I1552" s="13">
        <v>-1.2999999999999999E-2</v>
      </c>
    </row>
    <row r="1553" spans="1:9" x14ac:dyDescent="0.3">
      <c r="A1553" s="14">
        <v>44273</v>
      </c>
      <c r="B1553" s="1" t="s">
        <v>472</v>
      </c>
      <c r="C1553" s="1" t="s">
        <v>438</v>
      </c>
      <c r="D1553" s="1">
        <v>7.000000000000001E-3</v>
      </c>
      <c r="E1553" s="9">
        <v>47689</v>
      </c>
      <c r="F1553" s="32">
        <v>609</v>
      </c>
      <c r="G1553" s="32">
        <v>1699</v>
      </c>
      <c r="H1553" s="32">
        <v>609</v>
      </c>
      <c r="I1553" s="13">
        <v>-1.41E-2</v>
      </c>
    </row>
    <row r="1554" spans="1:9" x14ac:dyDescent="0.3">
      <c r="A1554" s="14">
        <v>44277</v>
      </c>
      <c r="C1554" s="1" t="s">
        <v>496</v>
      </c>
      <c r="E1554" s="9">
        <v>44370</v>
      </c>
      <c r="F1554" s="32">
        <v>2635</v>
      </c>
      <c r="G1554" s="32">
        <v>9200</v>
      </c>
      <c r="H1554" s="32">
        <v>2594</v>
      </c>
      <c r="I1554" s="33">
        <v>-6.1900000000000002E-3</v>
      </c>
    </row>
    <row r="1555" spans="1:9" x14ac:dyDescent="0.3">
      <c r="A1555" s="14">
        <v>44277</v>
      </c>
      <c r="C1555" s="1" t="s">
        <v>496</v>
      </c>
      <c r="E1555" s="9">
        <v>44433</v>
      </c>
      <c r="F1555" s="32">
        <v>1318</v>
      </c>
      <c r="G1555" s="32">
        <v>6950</v>
      </c>
      <c r="H1555" s="32">
        <v>1297</v>
      </c>
      <c r="I1555" s="33">
        <v>-6.1999999999999998E-3</v>
      </c>
    </row>
    <row r="1556" spans="1:9" x14ac:dyDescent="0.3">
      <c r="A1556" s="14">
        <v>44277</v>
      </c>
      <c r="C1556" s="1" t="s">
        <v>496</v>
      </c>
      <c r="E1556" s="9">
        <v>44475</v>
      </c>
      <c r="F1556" s="32">
        <v>514</v>
      </c>
      <c r="G1556" s="32">
        <v>4435</v>
      </c>
      <c r="H1556" s="32">
        <v>497</v>
      </c>
      <c r="I1556" s="33">
        <v>-6.1500000000000001E-3</v>
      </c>
    </row>
    <row r="1557" spans="1:9" x14ac:dyDescent="0.3">
      <c r="A1557" s="14">
        <v>44277</v>
      </c>
      <c r="C1557" s="1" t="s">
        <v>496</v>
      </c>
      <c r="E1557" s="9">
        <v>44615</v>
      </c>
      <c r="F1557" s="32">
        <v>1927</v>
      </c>
      <c r="G1557" s="32">
        <v>8450</v>
      </c>
      <c r="H1557" s="32">
        <v>1796</v>
      </c>
      <c r="I1557" s="33">
        <v>-6.2500000000000003E-3</v>
      </c>
    </row>
    <row r="1558" spans="1:9" x14ac:dyDescent="0.3">
      <c r="A1558" s="14">
        <v>44278</v>
      </c>
      <c r="B1558" s="22" t="s">
        <v>519</v>
      </c>
      <c r="C1558" s="1" t="s">
        <v>426</v>
      </c>
      <c r="D1558" s="1">
        <v>5.0000000000000001E-3</v>
      </c>
      <c r="E1558" s="9">
        <v>52773</v>
      </c>
      <c r="F1558" s="32">
        <v>7000</v>
      </c>
      <c r="G1558" s="32"/>
      <c r="H1558" s="32"/>
      <c r="I1558" s="21">
        <v>5.3E-3</v>
      </c>
    </row>
    <row r="1559" spans="1:9" x14ac:dyDescent="0.3">
      <c r="A1559" s="14">
        <v>44284</v>
      </c>
      <c r="C1559" s="1" t="s">
        <v>496</v>
      </c>
      <c r="E1559" s="9">
        <v>44370</v>
      </c>
      <c r="F1559" s="32">
        <v>2497</v>
      </c>
      <c r="G1559" s="32">
        <v>9105</v>
      </c>
      <c r="H1559" s="32">
        <v>2497</v>
      </c>
      <c r="I1559" s="33">
        <v>-6.2899999999999996E-3</v>
      </c>
    </row>
    <row r="1560" spans="1:9" x14ac:dyDescent="0.3">
      <c r="A1560" s="14">
        <v>44284</v>
      </c>
      <c r="C1560" s="1" t="s">
        <v>496</v>
      </c>
      <c r="E1560" s="9">
        <v>44433</v>
      </c>
      <c r="F1560" s="32">
        <v>1495</v>
      </c>
      <c r="G1560" s="32">
        <v>7720</v>
      </c>
      <c r="H1560" s="32">
        <v>1495</v>
      </c>
      <c r="I1560" s="33">
        <v>-6.2700000000000004E-3</v>
      </c>
    </row>
    <row r="1561" spans="1:9" x14ac:dyDescent="0.3">
      <c r="A1561" s="14">
        <v>44284</v>
      </c>
      <c r="C1561" s="1" t="s">
        <v>496</v>
      </c>
      <c r="E1561" s="9">
        <v>44643</v>
      </c>
      <c r="F1561" s="32">
        <v>1987</v>
      </c>
      <c r="G1561" s="32">
        <v>8595</v>
      </c>
      <c r="H1561" s="32">
        <v>1897</v>
      </c>
      <c r="I1561" s="33">
        <v>-6.3E-3</v>
      </c>
    </row>
    <row r="1562" spans="1:9" x14ac:dyDescent="0.3">
      <c r="A1562" s="14">
        <v>44292</v>
      </c>
      <c r="C1562" s="1" t="s">
        <v>496</v>
      </c>
      <c r="E1562" s="9">
        <v>44384</v>
      </c>
      <c r="F1562" s="32">
        <v>2595</v>
      </c>
      <c r="G1562" s="32">
        <v>8625</v>
      </c>
      <c r="H1562" s="32">
        <v>2595</v>
      </c>
      <c r="I1562" s="33">
        <v>-6.2500000000000003E-3</v>
      </c>
    </row>
    <row r="1563" spans="1:9" x14ac:dyDescent="0.3">
      <c r="A1563" s="14">
        <v>44292</v>
      </c>
      <c r="C1563" s="1" t="s">
        <v>496</v>
      </c>
      <c r="E1563" s="9">
        <v>44433</v>
      </c>
      <c r="F1563" s="32">
        <v>1633</v>
      </c>
      <c r="G1563" s="32">
        <v>7360</v>
      </c>
      <c r="H1563" s="32">
        <v>1596</v>
      </c>
      <c r="I1563" s="33">
        <v>-6.2100000000000002E-3</v>
      </c>
    </row>
    <row r="1564" spans="1:9" x14ac:dyDescent="0.3">
      <c r="A1564" s="14">
        <v>44292</v>
      </c>
      <c r="C1564" s="1" t="s">
        <v>496</v>
      </c>
      <c r="E1564" s="9">
        <v>44643</v>
      </c>
      <c r="F1564" s="32">
        <v>2113</v>
      </c>
      <c r="G1564" s="32">
        <v>5325</v>
      </c>
      <c r="H1564" s="32">
        <v>1993</v>
      </c>
      <c r="I1564" s="33">
        <v>-6.3200000000000001E-3</v>
      </c>
    </row>
    <row r="1565" spans="1:9" x14ac:dyDescent="0.3">
      <c r="A1565" s="14">
        <v>44294</v>
      </c>
      <c r="B1565" s="1" t="s">
        <v>507</v>
      </c>
      <c r="C1565" s="1" t="s">
        <v>430</v>
      </c>
      <c r="D1565" s="1">
        <v>0</v>
      </c>
      <c r="E1565" s="9">
        <v>47447</v>
      </c>
      <c r="F1565" s="32">
        <v>2235</v>
      </c>
      <c r="G1565" s="32">
        <v>5916</v>
      </c>
      <c r="H1565" s="32">
        <v>2235</v>
      </c>
      <c r="I1565" s="13">
        <v>-1.8E-3</v>
      </c>
    </row>
    <row r="1566" spans="1:9" x14ac:dyDescent="0.3">
      <c r="A1566" s="14">
        <v>44294</v>
      </c>
      <c r="B1566" s="1" t="s">
        <v>520</v>
      </c>
      <c r="C1566" s="1" t="s">
        <v>430</v>
      </c>
      <c r="D1566" s="1">
        <v>0</v>
      </c>
      <c r="E1566" s="9">
        <v>48177</v>
      </c>
      <c r="F1566" s="32">
        <v>6569</v>
      </c>
      <c r="G1566" s="32">
        <v>10850</v>
      </c>
      <c r="H1566" s="32">
        <v>6569</v>
      </c>
      <c r="I1566" s="13">
        <v>0</v>
      </c>
    </row>
    <row r="1567" spans="1:9" x14ac:dyDescent="0.3">
      <c r="A1567" s="14">
        <v>44294</v>
      </c>
      <c r="B1567" s="1" t="s">
        <v>509</v>
      </c>
      <c r="C1567" s="1" t="s">
        <v>430</v>
      </c>
      <c r="D1567" s="1">
        <v>7.4999999999999997E-3</v>
      </c>
      <c r="E1567" s="9">
        <v>55664</v>
      </c>
      <c r="F1567" s="32">
        <v>2030</v>
      </c>
      <c r="G1567" s="32">
        <v>4726</v>
      </c>
      <c r="H1567" s="32">
        <v>2030</v>
      </c>
      <c r="I1567" s="13">
        <v>7.7999999999999996E-3</v>
      </c>
    </row>
    <row r="1568" spans="1:9" x14ac:dyDescent="0.3">
      <c r="A1568" s="14">
        <v>44298</v>
      </c>
      <c r="C1568" s="1" t="s">
        <v>496</v>
      </c>
      <c r="E1568" s="9">
        <v>44384</v>
      </c>
      <c r="F1568" s="32">
        <v>2495</v>
      </c>
      <c r="G1568" s="32">
        <v>9320</v>
      </c>
      <c r="H1568" s="32">
        <v>2495</v>
      </c>
      <c r="I1568" s="33">
        <v>-6.3E-3</v>
      </c>
    </row>
    <row r="1569" spans="1:9" x14ac:dyDescent="0.3">
      <c r="A1569" s="14">
        <v>44298</v>
      </c>
      <c r="C1569" s="1" t="s">
        <v>496</v>
      </c>
      <c r="E1569" s="9">
        <v>44461</v>
      </c>
      <c r="F1569" s="32">
        <v>1798</v>
      </c>
      <c r="G1569" s="32">
        <v>7340</v>
      </c>
      <c r="H1569" s="32">
        <v>1798</v>
      </c>
      <c r="I1569" s="33">
        <v>-6.3299999999999997E-3</v>
      </c>
    </row>
    <row r="1570" spans="1:9" x14ac:dyDescent="0.3">
      <c r="A1570" s="14">
        <v>44298</v>
      </c>
      <c r="C1570" s="1" t="s">
        <v>496</v>
      </c>
      <c r="E1570" s="9">
        <v>44615</v>
      </c>
      <c r="F1570" s="32">
        <v>498</v>
      </c>
      <c r="G1570" s="32">
        <v>4460</v>
      </c>
      <c r="H1570" s="32">
        <v>498</v>
      </c>
      <c r="I1570" s="33">
        <v>-6.3400000000000001E-3</v>
      </c>
    </row>
    <row r="1571" spans="1:9" x14ac:dyDescent="0.3">
      <c r="A1571" s="14">
        <v>44298</v>
      </c>
      <c r="C1571" s="1" t="s">
        <v>496</v>
      </c>
      <c r="E1571" s="9">
        <v>44643</v>
      </c>
      <c r="F1571" s="32">
        <v>1694</v>
      </c>
      <c r="G1571" s="32">
        <v>6905</v>
      </c>
      <c r="H1571" s="32">
        <v>1694</v>
      </c>
      <c r="I1571" s="33">
        <v>-6.2899999999999996E-3</v>
      </c>
    </row>
    <row r="1572" spans="1:9" x14ac:dyDescent="0.3">
      <c r="A1572" s="14">
        <v>44305</v>
      </c>
      <c r="C1572" s="1" t="s">
        <v>496</v>
      </c>
      <c r="E1572" s="9">
        <v>44398</v>
      </c>
      <c r="F1572" s="32">
        <v>2898</v>
      </c>
      <c r="G1572" s="32">
        <v>8890</v>
      </c>
      <c r="H1572" s="32">
        <v>2898</v>
      </c>
      <c r="I1572" s="33">
        <v>-6.3E-3</v>
      </c>
    </row>
    <row r="1573" spans="1:9" x14ac:dyDescent="0.3">
      <c r="A1573" s="14">
        <v>44305</v>
      </c>
      <c r="C1573" s="1" t="s">
        <v>496</v>
      </c>
      <c r="E1573" s="9">
        <v>44461</v>
      </c>
      <c r="F1573" s="32">
        <v>1695</v>
      </c>
      <c r="G1573" s="32">
        <v>6930</v>
      </c>
      <c r="H1573" s="32">
        <v>1695</v>
      </c>
      <c r="I1573" s="33">
        <v>-6.2199999999999998E-3</v>
      </c>
    </row>
    <row r="1574" spans="1:9" x14ac:dyDescent="0.3">
      <c r="A1574" s="14">
        <v>44305</v>
      </c>
      <c r="C1574" s="1" t="s">
        <v>496</v>
      </c>
      <c r="E1574" s="9">
        <v>44643</v>
      </c>
      <c r="F1574" s="32">
        <v>1896</v>
      </c>
      <c r="G1574" s="32">
        <v>6095</v>
      </c>
      <c r="H1574" s="32">
        <v>1896</v>
      </c>
      <c r="I1574" s="33">
        <v>-6.1799999999999997E-3</v>
      </c>
    </row>
    <row r="1575" spans="1:9" x14ac:dyDescent="0.3">
      <c r="A1575" s="14">
        <v>44308</v>
      </c>
      <c r="B1575" s="1" t="s">
        <v>516</v>
      </c>
      <c r="C1575" s="1" t="s">
        <v>430</v>
      </c>
      <c r="D1575" s="1">
        <v>0</v>
      </c>
      <c r="E1575" s="9">
        <v>45347</v>
      </c>
      <c r="F1575" s="32">
        <v>3035</v>
      </c>
      <c r="G1575" s="32">
        <v>8186</v>
      </c>
      <c r="H1575" s="32">
        <v>3035</v>
      </c>
      <c r="I1575" s="13">
        <v>-6.1000000000000004E-3</v>
      </c>
    </row>
    <row r="1576" spans="1:9" x14ac:dyDescent="0.3">
      <c r="A1576" s="14">
        <v>44308</v>
      </c>
      <c r="B1576" s="1" t="s">
        <v>521</v>
      </c>
      <c r="C1576" s="1" t="s">
        <v>430</v>
      </c>
      <c r="D1576" s="1">
        <v>0</v>
      </c>
      <c r="E1576" s="9">
        <v>46443</v>
      </c>
      <c r="F1576" s="32">
        <v>4304</v>
      </c>
      <c r="G1576" s="32">
        <v>9511</v>
      </c>
      <c r="H1576" s="32">
        <v>4304</v>
      </c>
      <c r="I1576" s="13">
        <v>-3.5999999999999999E-3</v>
      </c>
    </row>
    <row r="1577" spans="1:9" x14ac:dyDescent="0.3">
      <c r="A1577" s="14">
        <v>44308</v>
      </c>
      <c r="B1577" s="1" t="s">
        <v>504</v>
      </c>
      <c r="C1577" s="1" t="s">
        <v>430</v>
      </c>
      <c r="D1577" s="1">
        <v>5.0000000000000001E-3</v>
      </c>
      <c r="E1577" s="9">
        <v>47263</v>
      </c>
      <c r="F1577" s="32">
        <v>3655</v>
      </c>
      <c r="G1577" s="32">
        <v>6938</v>
      </c>
      <c r="H1577" s="32">
        <v>3655</v>
      </c>
      <c r="I1577" s="13">
        <v>-1.8E-3</v>
      </c>
    </row>
    <row r="1578" spans="1:9" x14ac:dyDescent="0.3">
      <c r="A1578" s="14">
        <v>44308</v>
      </c>
      <c r="B1578" s="1" t="s">
        <v>513</v>
      </c>
      <c r="C1578" s="1" t="s">
        <v>438</v>
      </c>
      <c r="D1578" s="1">
        <v>1E-3</v>
      </c>
      <c r="E1578" s="9">
        <v>46082</v>
      </c>
      <c r="F1578" s="32">
        <v>1486</v>
      </c>
      <c r="G1578" s="32">
        <v>2612</v>
      </c>
      <c r="H1578" s="32">
        <v>1197</v>
      </c>
      <c r="I1578" s="13">
        <v>-1.77E-2</v>
      </c>
    </row>
    <row r="1579" spans="1:9" x14ac:dyDescent="0.3">
      <c r="A1579" s="14">
        <v>44308</v>
      </c>
      <c r="B1579" s="1" t="s">
        <v>514</v>
      </c>
      <c r="C1579" s="1" t="s">
        <v>435</v>
      </c>
      <c r="D1579" s="1">
        <v>1E-3</v>
      </c>
      <c r="E1579" s="9">
        <v>49735</v>
      </c>
      <c r="F1579" s="32">
        <v>393</v>
      </c>
      <c r="G1579" s="32">
        <v>903</v>
      </c>
      <c r="H1579" s="32">
        <v>393</v>
      </c>
      <c r="I1579" s="13">
        <v>-1.0999999999999999E-2</v>
      </c>
    </row>
    <row r="1580" spans="1:9" x14ac:dyDescent="0.3">
      <c r="A1580" s="14">
        <v>44308</v>
      </c>
      <c r="B1580" s="1" t="s">
        <v>487</v>
      </c>
      <c r="C1580" s="1" t="s">
        <v>438</v>
      </c>
      <c r="D1580" s="1">
        <v>1E-3</v>
      </c>
      <c r="E1580" s="9">
        <v>53898</v>
      </c>
      <c r="F1580" s="32">
        <v>406</v>
      </c>
      <c r="G1580" s="32">
        <v>870</v>
      </c>
      <c r="H1580" s="32">
        <v>406</v>
      </c>
      <c r="I1580" s="13">
        <v>-8.9999999999999993E-3</v>
      </c>
    </row>
    <row r="1581" spans="1:9" x14ac:dyDescent="0.3">
      <c r="A1581" s="14">
        <v>44312</v>
      </c>
      <c r="C1581" s="1" t="s">
        <v>496</v>
      </c>
      <c r="E1581" s="9">
        <v>44398</v>
      </c>
      <c r="F1581" s="32">
        <v>2794</v>
      </c>
      <c r="G1581" s="32">
        <v>9243</v>
      </c>
      <c r="H1581" s="32">
        <v>2794</v>
      </c>
      <c r="I1581" s="33">
        <v>-6.2700000000000004E-3</v>
      </c>
    </row>
    <row r="1582" spans="1:9" x14ac:dyDescent="0.3">
      <c r="A1582" s="14">
        <v>44312</v>
      </c>
      <c r="C1582" s="1" t="s">
        <v>496</v>
      </c>
      <c r="E1582" s="9">
        <v>44461</v>
      </c>
      <c r="F1582" s="32">
        <v>1795</v>
      </c>
      <c r="G1582" s="32">
        <v>7708</v>
      </c>
      <c r="H1582" s="32">
        <v>1795</v>
      </c>
      <c r="I1582" s="33">
        <v>-6.2899999999999996E-3</v>
      </c>
    </row>
    <row r="1583" spans="1:9" x14ac:dyDescent="0.3">
      <c r="A1583" s="14">
        <v>44312</v>
      </c>
      <c r="C1583" s="1" t="s">
        <v>496</v>
      </c>
      <c r="E1583" s="9">
        <v>44587</v>
      </c>
      <c r="F1583" s="32">
        <v>509</v>
      </c>
      <c r="G1583" s="32">
        <v>4675</v>
      </c>
      <c r="H1583" s="32">
        <v>499</v>
      </c>
      <c r="I1583" s="33">
        <v>-6.3699999999999998E-3</v>
      </c>
    </row>
    <row r="1584" spans="1:9" x14ac:dyDescent="0.3">
      <c r="A1584" s="14">
        <v>44312</v>
      </c>
      <c r="C1584" s="1" t="s">
        <v>496</v>
      </c>
      <c r="E1584" s="9">
        <v>44672</v>
      </c>
      <c r="F1584" s="32">
        <v>1695</v>
      </c>
      <c r="G1584" s="32">
        <v>5882</v>
      </c>
      <c r="H1584" s="32">
        <v>1695</v>
      </c>
      <c r="I1584" s="33">
        <v>-6.2300000000000003E-3</v>
      </c>
    </row>
    <row r="1585" spans="1:9" x14ac:dyDescent="0.3">
      <c r="A1585" s="14">
        <v>44319</v>
      </c>
      <c r="C1585" s="1" t="s">
        <v>496</v>
      </c>
      <c r="E1585" s="9">
        <v>44412</v>
      </c>
      <c r="F1585" s="32">
        <v>2796</v>
      </c>
      <c r="G1585" s="32">
        <v>8700</v>
      </c>
      <c r="H1585" s="32">
        <v>2796</v>
      </c>
      <c r="I1585" s="33">
        <v>-6.3E-3</v>
      </c>
    </row>
    <row r="1586" spans="1:9" x14ac:dyDescent="0.3">
      <c r="A1586" s="14">
        <v>44319</v>
      </c>
      <c r="C1586" s="1" t="s">
        <v>496</v>
      </c>
      <c r="E1586" s="9">
        <v>44461</v>
      </c>
      <c r="F1586" s="32">
        <v>1694</v>
      </c>
      <c r="G1586" s="32">
        <v>6395</v>
      </c>
      <c r="H1586" s="32">
        <v>1694</v>
      </c>
      <c r="I1586" s="33">
        <v>-6.2700000000000004E-3</v>
      </c>
    </row>
    <row r="1587" spans="1:9" x14ac:dyDescent="0.3">
      <c r="A1587" s="14">
        <v>44319</v>
      </c>
      <c r="C1587" s="1" t="s">
        <v>496</v>
      </c>
      <c r="E1587" s="9">
        <v>44672</v>
      </c>
      <c r="F1587" s="32">
        <v>2095</v>
      </c>
      <c r="G1587" s="32">
        <v>5850</v>
      </c>
      <c r="H1587" s="32">
        <v>2095</v>
      </c>
      <c r="I1587" s="33">
        <v>-6.1900000000000002E-3</v>
      </c>
    </row>
    <row r="1588" spans="1:9" x14ac:dyDescent="0.3">
      <c r="A1588" s="14">
        <v>44322</v>
      </c>
      <c r="B1588" s="1" t="s">
        <v>520</v>
      </c>
      <c r="C1588" s="1" t="s">
        <v>430</v>
      </c>
      <c r="D1588" s="1">
        <v>0</v>
      </c>
      <c r="E1588" s="9">
        <v>48177</v>
      </c>
      <c r="F1588" s="32">
        <v>6810</v>
      </c>
      <c r="G1588" s="32">
        <v>11748</v>
      </c>
      <c r="H1588" s="32">
        <v>6810</v>
      </c>
      <c r="I1588" s="13">
        <v>1.2999999999999999E-3</v>
      </c>
    </row>
    <row r="1589" spans="1:9" x14ac:dyDescent="0.3">
      <c r="A1589" s="14">
        <v>44322</v>
      </c>
      <c r="B1589" s="1" t="s">
        <v>511</v>
      </c>
      <c r="C1589" s="1" t="s">
        <v>430</v>
      </c>
      <c r="D1589" s="1">
        <v>5.0000000000000001E-3</v>
      </c>
      <c r="E1589" s="9">
        <v>51281</v>
      </c>
      <c r="F1589" s="32">
        <v>1800</v>
      </c>
      <c r="G1589" s="32">
        <v>4521</v>
      </c>
      <c r="H1589" s="32">
        <v>1800</v>
      </c>
      <c r="I1589" s="13">
        <v>6.1999999999999998E-3</v>
      </c>
    </row>
    <row r="1590" spans="1:9" x14ac:dyDescent="0.3">
      <c r="A1590" s="14">
        <v>44322</v>
      </c>
      <c r="B1590" s="1" t="s">
        <v>509</v>
      </c>
      <c r="C1590" s="1" t="s">
        <v>430</v>
      </c>
      <c r="D1590" s="1">
        <v>7.4999999999999997E-3</v>
      </c>
      <c r="E1590" s="9">
        <v>55664</v>
      </c>
      <c r="F1590" s="32">
        <v>1745</v>
      </c>
      <c r="G1590" s="32">
        <v>3931</v>
      </c>
      <c r="H1590" s="32">
        <v>1745</v>
      </c>
      <c r="I1590" s="13">
        <v>9.2999999999999992E-3</v>
      </c>
    </row>
    <row r="1591" spans="1:9" x14ac:dyDescent="0.3">
      <c r="A1591" s="14">
        <v>44326</v>
      </c>
      <c r="C1591" s="1" t="s">
        <v>496</v>
      </c>
      <c r="E1591" s="9">
        <v>44412</v>
      </c>
      <c r="F1591" s="32">
        <v>2650</v>
      </c>
      <c r="G1591" s="32">
        <v>9150</v>
      </c>
      <c r="H1591" s="32">
        <v>2650</v>
      </c>
      <c r="I1591" s="33">
        <v>-6.3600000000000002E-3</v>
      </c>
    </row>
    <row r="1592" spans="1:9" x14ac:dyDescent="0.3">
      <c r="A1592" s="14">
        <v>44326</v>
      </c>
      <c r="C1592" s="1" t="s">
        <v>496</v>
      </c>
      <c r="E1592" s="9">
        <v>44489</v>
      </c>
      <c r="F1592" s="32">
        <v>1695</v>
      </c>
      <c r="G1592" s="32">
        <v>8050</v>
      </c>
      <c r="H1592" s="32">
        <v>1695</v>
      </c>
      <c r="I1592" s="33">
        <v>-6.3800000000000003E-3</v>
      </c>
    </row>
    <row r="1593" spans="1:9" x14ac:dyDescent="0.3">
      <c r="A1593" s="14">
        <v>44326</v>
      </c>
      <c r="C1593" s="1" t="s">
        <v>496</v>
      </c>
      <c r="E1593" s="9">
        <v>44672</v>
      </c>
      <c r="F1593" s="32">
        <v>2095</v>
      </c>
      <c r="G1593" s="32">
        <v>7195</v>
      </c>
      <c r="H1593" s="32">
        <v>2095</v>
      </c>
      <c r="I1593" s="33">
        <v>-6.28E-3</v>
      </c>
    </row>
    <row r="1594" spans="1:9" x14ac:dyDescent="0.3">
      <c r="A1594" s="14">
        <v>44333</v>
      </c>
      <c r="C1594" s="1" t="s">
        <v>496</v>
      </c>
      <c r="E1594" s="9">
        <v>44426</v>
      </c>
      <c r="F1594" s="32">
        <v>2621</v>
      </c>
      <c r="G1594" s="32">
        <v>10645</v>
      </c>
      <c r="H1594" s="32">
        <v>2595</v>
      </c>
      <c r="I1594" s="33">
        <v>-6.2599999999999999E-3</v>
      </c>
    </row>
    <row r="1595" spans="1:9" x14ac:dyDescent="0.3">
      <c r="A1595" s="14">
        <v>44333</v>
      </c>
      <c r="C1595" s="1" t="s">
        <v>496</v>
      </c>
      <c r="E1595" s="9">
        <v>44489</v>
      </c>
      <c r="F1595" s="32">
        <v>2008</v>
      </c>
      <c r="G1595" s="32">
        <v>7990</v>
      </c>
      <c r="H1595" s="32">
        <v>1796</v>
      </c>
      <c r="I1595" s="33">
        <v>-6.3E-3</v>
      </c>
    </row>
    <row r="1596" spans="1:9" x14ac:dyDescent="0.3">
      <c r="A1596" s="14">
        <v>44333</v>
      </c>
      <c r="C1596" s="1" t="s">
        <v>496</v>
      </c>
      <c r="E1596" s="9">
        <v>44672</v>
      </c>
      <c r="F1596" s="32">
        <v>2443</v>
      </c>
      <c r="G1596" s="32">
        <v>8425</v>
      </c>
      <c r="H1596" s="32">
        <v>2095</v>
      </c>
      <c r="I1596" s="33">
        <v>-6.2599999999999999E-3</v>
      </c>
    </row>
    <row r="1597" spans="1:9" x14ac:dyDescent="0.3">
      <c r="A1597" s="14">
        <v>44336</v>
      </c>
      <c r="B1597" s="1" t="s">
        <v>516</v>
      </c>
      <c r="C1597" s="1" t="s">
        <v>430</v>
      </c>
      <c r="D1597" s="1">
        <v>0</v>
      </c>
      <c r="E1597" s="9">
        <v>45347</v>
      </c>
      <c r="F1597" s="32">
        <v>5708</v>
      </c>
      <c r="G1597" s="32">
        <v>11904</v>
      </c>
      <c r="H1597" s="32">
        <v>4789</v>
      </c>
      <c r="I1597" s="13">
        <v>-5.3E-3</v>
      </c>
    </row>
    <row r="1598" spans="1:9" x14ac:dyDescent="0.3">
      <c r="A1598" s="14">
        <v>44336</v>
      </c>
      <c r="B1598" s="1" t="s">
        <v>521</v>
      </c>
      <c r="C1598" s="1" t="s">
        <v>430</v>
      </c>
      <c r="D1598" s="1">
        <v>0</v>
      </c>
      <c r="E1598" s="9">
        <v>46443</v>
      </c>
      <c r="F1598" s="32">
        <v>4287</v>
      </c>
      <c r="G1598" s="32">
        <v>7634</v>
      </c>
      <c r="H1598" s="32">
        <v>3297</v>
      </c>
      <c r="I1598" s="13">
        <v>-1.9E-3</v>
      </c>
    </row>
    <row r="1599" spans="1:9" x14ac:dyDescent="0.3">
      <c r="A1599" s="14">
        <v>44336</v>
      </c>
      <c r="B1599" s="1" t="s">
        <v>500</v>
      </c>
      <c r="C1599" s="1" t="s">
        <v>430</v>
      </c>
      <c r="D1599" s="1">
        <v>7.4999999999999997E-3</v>
      </c>
      <c r="E1599" s="9">
        <v>47082</v>
      </c>
      <c r="F1599" s="32">
        <v>3125</v>
      </c>
      <c r="G1599" s="32">
        <v>5486</v>
      </c>
      <c r="H1599" s="32">
        <v>2405</v>
      </c>
      <c r="I1599" s="13">
        <v>-2.9999999999999997E-4</v>
      </c>
    </row>
    <row r="1600" spans="1:9" x14ac:dyDescent="0.3">
      <c r="A1600" s="14">
        <v>44336</v>
      </c>
      <c r="B1600" s="1" t="s">
        <v>522</v>
      </c>
      <c r="C1600" s="1" t="s">
        <v>435</v>
      </c>
      <c r="D1600" s="1">
        <v>1E-3</v>
      </c>
      <c r="E1600" s="9">
        <v>48274</v>
      </c>
      <c r="F1600" s="32">
        <v>2497</v>
      </c>
      <c r="G1600" s="32">
        <v>3838</v>
      </c>
      <c r="H1600" s="32">
        <v>2029</v>
      </c>
      <c r="I1600" s="13">
        <v>-1.01E-2</v>
      </c>
    </row>
    <row r="1601" spans="1:9" x14ac:dyDescent="0.3">
      <c r="A1601" s="14">
        <v>44336</v>
      </c>
      <c r="B1601" s="1" t="s">
        <v>499</v>
      </c>
      <c r="C1601" s="1" t="s">
        <v>438</v>
      </c>
      <c r="D1601" s="1">
        <v>1E-3</v>
      </c>
      <c r="E1601" s="9">
        <v>49881</v>
      </c>
      <c r="F1601" s="32">
        <v>1236</v>
      </c>
      <c r="G1601" s="32">
        <v>2205</v>
      </c>
      <c r="H1601" s="32">
        <v>950</v>
      </c>
      <c r="I1601" s="13">
        <v>-9.5999999999999992E-3</v>
      </c>
    </row>
    <row r="1602" spans="1:9" x14ac:dyDescent="0.3">
      <c r="A1602" s="14">
        <v>44341</v>
      </c>
      <c r="C1602" s="1" t="s">
        <v>496</v>
      </c>
      <c r="E1602" s="9">
        <v>44426</v>
      </c>
      <c r="F1602" s="32">
        <v>2605</v>
      </c>
      <c r="G1602" s="32">
        <v>9870</v>
      </c>
      <c r="H1602" s="32">
        <v>2497</v>
      </c>
      <c r="I1602" s="33">
        <v>-6.2899999999999996E-3</v>
      </c>
    </row>
    <row r="1603" spans="1:9" x14ac:dyDescent="0.3">
      <c r="A1603" s="14">
        <v>44341</v>
      </c>
      <c r="C1603" s="1" t="s">
        <v>496</v>
      </c>
      <c r="E1603" s="9">
        <v>44489</v>
      </c>
      <c r="F1603" s="32">
        <v>2150</v>
      </c>
      <c r="G1603" s="32">
        <v>7876</v>
      </c>
      <c r="H1603" s="32">
        <v>1794</v>
      </c>
      <c r="I1603" s="33">
        <v>-6.3499999999999997E-3</v>
      </c>
    </row>
    <row r="1604" spans="1:9" x14ac:dyDescent="0.3">
      <c r="A1604" s="14">
        <v>44341</v>
      </c>
      <c r="C1604" s="1" t="s">
        <v>496</v>
      </c>
      <c r="E1604" s="9">
        <v>44699</v>
      </c>
      <c r="F1604" s="32">
        <v>2608</v>
      </c>
      <c r="G1604" s="32">
        <v>7814</v>
      </c>
      <c r="H1604" s="32">
        <v>2195</v>
      </c>
      <c r="I1604" s="33">
        <v>-6.3200000000000001E-3</v>
      </c>
    </row>
    <row r="1605" spans="1:9" x14ac:dyDescent="0.3">
      <c r="A1605" s="14">
        <v>44347</v>
      </c>
      <c r="C1605" s="1" t="s">
        <v>496</v>
      </c>
      <c r="E1605" s="9">
        <v>44440</v>
      </c>
      <c r="F1605" s="32">
        <v>2651</v>
      </c>
      <c r="G1605" s="32"/>
      <c r="H1605" s="32"/>
      <c r="I1605" s="33">
        <v>-6.3299999999999997E-3</v>
      </c>
    </row>
    <row r="1606" spans="1:9" x14ac:dyDescent="0.3">
      <c r="A1606" s="14">
        <v>44347</v>
      </c>
      <c r="C1606" s="1" t="s">
        <v>496</v>
      </c>
      <c r="E1606" s="9">
        <v>44489</v>
      </c>
      <c r="F1606" s="32">
        <v>1910</v>
      </c>
      <c r="G1606" s="32"/>
      <c r="H1606" s="32"/>
      <c r="I1606" s="33">
        <v>-6.45E-3</v>
      </c>
    </row>
    <row r="1607" spans="1:9" x14ac:dyDescent="0.3">
      <c r="A1607" s="14">
        <v>44347</v>
      </c>
      <c r="C1607" s="1" t="s">
        <v>496</v>
      </c>
      <c r="E1607" s="9">
        <v>44699</v>
      </c>
      <c r="F1607" s="32">
        <v>2589</v>
      </c>
      <c r="G1607" s="32"/>
      <c r="H1607" s="32"/>
      <c r="I1607" s="33">
        <v>-6.4099999999999999E-3</v>
      </c>
    </row>
    <row r="1608" spans="1:9" x14ac:dyDescent="0.3">
      <c r="A1608" s="14">
        <v>44354</v>
      </c>
      <c r="C1608" s="1" t="s">
        <v>496</v>
      </c>
      <c r="E1608" s="9">
        <v>44440</v>
      </c>
      <c r="F1608" s="32">
        <v>2843</v>
      </c>
      <c r="G1608" s="32"/>
      <c r="H1608" s="32"/>
      <c r="I1608" s="33">
        <v>-6.43E-3</v>
      </c>
    </row>
    <row r="1609" spans="1:9" x14ac:dyDescent="0.3">
      <c r="A1609" s="14">
        <v>44354</v>
      </c>
      <c r="C1609" s="1" t="s">
        <v>496</v>
      </c>
      <c r="E1609" s="9">
        <v>44517</v>
      </c>
      <c r="F1609" s="32">
        <v>1898</v>
      </c>
      <c r="G1609" s="32"/>
      <c r="H1609" s="32"/>
      <c r="I1609" s="33">
        <v>-6.4099999999999999E-3</v>
      </c>
    </row>
    <row r="1610" spans="1:9" x14ac:dyDescent="0.3">
      <c r="A1610" s="14">
        <v>44354</v>
      </c>
      <c r="C1610" s="1" t="s">
        <v>496</v>
      </c>
      <c r="E1610" s="9">
        <v>44699</v>
      </c>
      <c r="F1610" s="32">
        <v>2263</v>
      </c>
      <c r="G1610" s="32"/>
      <c r="H1610" s="32"/>
      <c r="I1610" s="33">
        <v>-6.3600000000000002E-3</v>
      </c>
    </row>
    <row r="1611" spans="1:9" x14ac:dyDescent="0.3">
      <c r="A1611" s="14">
        <v>44361</v>
      </c>
      <c r="C1611" s="1" t="s">
        <v>496</v>
      </c>
      <c r="E1611" s="9">
        <v>44454</v>
      </c>
      <c r="F1611" s="32">
        <v>2797</v>
      </c>
      <c r="G1611" s="32"/>
      <c r="H1611" s="32"/>
      <c r="I1611" s="33">
        <v>-6.5599999999999999E-3</v>
      </c>
    </row>
    <row r="1612" spans="1:9" x14ac:dyDescent="0.3">
      <c r="A1612" s="14">
        <v>44361</v>
      </c>
      <c r="C1612" s="1" t="s">
        <v>496</v>
      </c>
      <c r="E1612" s="9">
        <v>44517</v>
      </c>
      <c r="F1612" s="32">
        <v>1693</v>
      </c>
      <c r="G1612" s="32"/>
      <c r="H1612" s="32"/>
      <c r="I1612" s="33">
        <v>-6.4900000000000001E-3</v>
      </c>
    </row>
    <row r="1613" spans="1:9" x14ac:dyDescent="0.3">
      <c r="A1613" s="14">
        <v>44361</v>
      </c>
      <c r="C1613" s="1" t="s">
        <v>496</v>
      </c>
      <c r="E1613" s="9">
        <v>44643</v>
      </c>
      <c r="F1613" s="32">
        <v>409</v>
      </c>
      <c r="G1613" s="32"/>
      <c r="H1613" s="32"/>
      <c r="I1613" s="33">
        <v>-6.4599999999999996E-3</v>
      </c>
    </row>
    <row r="1614" spans="1:9" x14ac:dyDescent="0.3">
      <c r="A1614" s="14">
        <v>44361</v>
      </c>
      <c r="C1614" s="1" t="s">
        <v>496</v>
      </c>
      <c r="E1614" s="9">
        <v>44699</v>
      </c>
      <c r="F1614" s="32">
        <v>1597</v>
      </c>
      <c r="G1614" s="32"/>
      <c r="H1614" s="32"/>
      <c r="I1614" s="33">
        <v>-6.4700000000000001E-3</v>
      </c>
    </row>
    <row r="1615" spans="1:9" x14ac:dyDescent="0.3">
      <c r="A1615" s="14">
        <v>44368</v>
      </c>
      <c r="C1615" s="1" t="s">
        <v>496</v>
      </c>
      <c r="E1615" s="9">
        <v>44454</v>
      </c>
      <c r="F1615" s="32">
        <v>3100</v>
      </c>
      <c r="G1615" s="32"/>
      <c r="H1615" s="32"/>
      <c r="I1615" s="33">
        <v>-6.4599999999999996E-3</v>
      </c>
    </row>
    <row r="1616" spans="1:9" x14ac:dyDescent="0.3">
      <c r="A1616" s="14">
        <v>44368</v>
      </c>
      <c r="C1616" s="1" t="s">
        <v>496</v>
      </c>
      <c r="E1616" s="9">
        <v>44517</v>
      </c>
      <c r="F1616" s="32">
        <v>1691</v>
      </c>
      <c r="G1616" s="32"/>
      <c r="H1616" s="32"/>
      <c r="I1616" s="33">
        <v>-6.4599999999999996E-3</v>
      </c>
    </row>
    <row r="1617" spans="1:9" x14ac:dyDescent="0.3">
      <c r="A1617" s="14">
        <v>44368</v>
      </c>
      <c r="C1617" s="1" t="s">
        <v>496</v>
      </c>
      <c r="E1617" s="9">
        <v>44727</v>
      </c>
      <c r="F1617" s="32">
        <v>1699</v>
      </c>
      <c r="G1617" s="32"/>
      <c r="H1617" s="32"/>
      <c r="I1617" s="33">
        <v>-6.4599999999999996E-3</v>
      </c>
    </row>
    <row r="1618" spans="1:9" x14ac:dyDescent="0.3">
      <c r="A1618" s="14">
        <v>44375</v>
      </c>
      <c r="C1618" s="1" t="s">
        <v>496</v>
      </c>
      <c r="E1618" s="9">
        <v>44468</v>
      </c>
      <c r="F1618" s="32">
        <v>2595</v>
      </c>
      <c r="G1618" s="32"/>
      <c r="H1618" s="32"/>
      <c r="I1618" s="33">
        <v>-6.5100000000000002E-3</v>
      </c>
    </row>
    <row r="1619" spans="1:9" x14ac:dyDescent="0.3">
      <c r="A1619" s="14">
        <v>44375</v>
      </c>
      <c r="C1619" s="1" t="s">
        <v>496</v>
      </c>
      <c r="E1619" s="9">
        <v>44517</v>
      </c>
      <c r="F1619" s="32">
        <v>1595</v>
      </c>
      <c r="G1619" s="32"/>
      <c r="H1619" s="32"/>
      <c r="I1619" s="33">
        <v>-6.4999999999999997E-3</v>
      </c>
    </row>
    <row r="1620" spans="1:9" x14ac:dyDescent="0.3">
      <c r="A1620" s="14">
        <v>44375</v>
      </c>
      <c r="C1620" s="1" t="s">
        <v>496</v>
      </c>
      <c r="E1620" s="9">
        <v>44727</v>
      </c>
      <c r="F1620" s="32">
        <v>1798</v>
      </c>
      <c r="G1620" s="32"/>
      <c r="H1620" s="32"/>
      <c r="I1620" s="33">
        <v>-6.4799999999999996E-3</v>
      </c>
    </row>
    <row r="1621" spans="1:9" x14ac:dyDescent="0.3">
      <c r="A1621" s="14">
        <v>44382</v>
      </c>
      <c r="C1621" s="1" t="s">
        <v>496</v>
      </c>
      <c r="E1621" s="9">
        <v>44468</v>
      </c>
      <c r="F1621" s="32">
        <v>2425</v>
      </c>
      <c r="G1621" s="32"/>
      <c r="H1621" s="32"/>
      <c r="I1621" s="33">
        <v>-6.4799999999999996E-3</v>
      </c>
    </row>
    <row r="1622" spans="1:9" x14ac:dyDescent="0.3">
      <c r="A1622" s="14">
        <v>44382</v>
      </c>
      <c r="C1622" s="1" t="s">
        <v>496</v>
      </c>
      <c r="E1622" s="9">
        <v>44489</v>
      </c>
      <c r="F1622" s="32">
        <v>532</v>
      </c>
      <c r="G1622" s="32"/>
      <c r="H1622" s="32"/>
      <c r="I1622" s="33">
        <v>-6.6400000000000001E-3</v>
      </c>
    </row>
    <row r="1623" spans="1:9" x14ac:dyDescent="0.3">
      <c r="A1623" s="14">
        <v>44382</v>
      </c>
      <c r="C1623" s="1" t="s">
        <v>496</v>
      </c>
      <c r="E1623" s="9">
        <v>44545</v>
      </c>
      <c r="F1623" s="32">
        <v>1598</v>
      </c>
      <c r="G1623" s="32"/>
      <c r="H1623" s="32"/>
      <c r="I1623" s="33">
        <v>-6.43E-3</v>
      </c>
    </row>
    <row r="1624" spans="1:9" x14ac:dyDescent="0.3">
      <c r="A1624" s="14">
        <v>44382</v>
      </c>
      <c r="C1624" s="1" t="s">
        <v>496</v>
      </c>
      <c r="E1624" s="9">
        <v>44727</v>
      </c>
      <c r="F1624" s="32">
        <v>1696</v>
      </c>
      <c r="G1624" s="32"/>
      <c r="H1624" s="32"/>
      <c r="I1624" s="33">
        <v>-6.4000000000000003E-3</v>
      </c>
    </row>
    <row r="1625" spans="1:9" x14ac:dyDescent="0.3">
      <c r="A1625" s="14">
        <v>44389</v>
      </c>
      <c r="C1625" s="1" t="s">
        <v>496</v>
      </c>
      <c r="E1625" s="9">
        <v>44482</v>
      </c>
      <c r="F1625" s="32">
        <v>2893</v>
      </c>
      <c r="G1625" s="32"/>
      <c r="H1625" s="32"/>
      <c r="I1625" s="33">
        <v>-6.4700000000000001E-3</v>
      </c>
    </row>
    <row r="1626" spans="1:9" x14ac:dyDescent="0.3">
      <c r="A1626" s="14">
        <v>44389</v>
      </c>
      <c r="C1626" s="1" t="s">
        <v>496</v>
      </c>
      <c r="E1626" s="9">
        <v>44545</v>
      </c>
      <c r="F1626" s="32">
        <v>1597</v>
      </c>
      <c r="G1626" s="32"/>
      <c r="H1626" s="32"/>
      <c r="I1626" s="33">
        <v>-6.4099999999999999E-3</v>
      </c>
    </row>
    <row r="1627" spans="1:9" x14ac:dyDescent="0.3">
      <c r="A1627" s="14">
        <v>44389</v>
      </c>
      <c r="C1627" s="1" t="s">
        <v>496</v>
      </c>
      <c r="E1627" s="9">
        <v>44727</v>
      </c>
      <c r="F1627" s="32">
        <v>1795</v>
      </c>
      <c r="G1627" s="32"/>
      <c r="H1627" s="32"/>
      <c r="I1627" s="33">
        <v>-6.3699999999999998E-3</v>
      </c>
    </row>
    <row r="1628" spans="1:9" x14ac:dyDescent="0.3">
      <c r="A1628" s="14">
        <v>44396</v>
      </c>
      <c r="C1628" s="1" t="s">
        <v>496</v>
      </c>
      <c r="E1628" s="9">
        <v>44482</v>
      </c>
      <c r="F1628" s="32">
        <v>2875</v>
      </c>
      <c r="G1628" s="32"/>
      <c r="H1628" s="32"/>
      <c r="I1628" s="33">
        <v>-6.5100000000000002E-3</v>
      </c>
    </row>
    <row r="1629" spans="1:9" x14ac:dyDescent="0.3">
      <c r="A1629" s="14">
        <v>44396</v>
      </c>
      <c r="C1629" s="1" t="s">
        <v>496</v>
      </c>
      <c r="E1629" s="9">
        <v>44545</v>
      </c>
      <c r="F1629" s="32">
        <v>1297</v>
      </c>
      <c r="G1629" s="32"/>
      <c r="H1629" s="32"/>
      <c r="I1629" s="33">
        <v>-6.4000000000000003E-3</v>
      </c>
    </row>
    <row r="1630" spans="1:9" x14ac:dyDescent="0.3">
      <c r="A1630" s="14">
        <v>44396</v>
      </c>
      <c r="C1630" s="1" t="s">
        <v>496</v>
      </c>
      <c r="E1630" s="9">
        <v>44755</v>
      </c>
      <c r="F1630" s="32">
        <v>1997</v>
      </c>
      <c r="G1630" s="32"/>
      <c r="H1630" s="32"/>
      <c r="I1630" s="33">
        <v>-6.3800000000000003E-3</v>
      </c>
    </row>
    <row r="1631" spans="1:9" x14ac:dyDescent="0.3">
      <c r="A1631" s="14">
        <v>44403</v>
      </c>
      <c r="C1631" s="1" t="s">
        <v>496</v>
      </c>
      <c r="E1631" s="9">
        <v>44496</v>
      </c>
      <c r="F1631" s="32">
        <v>2794</v>
      </c>
      <c r="G1631" s="32"/>
      <c r="H1631" s="32"/>
      <c r="I1631" s="33">
        <v>-6.4599999999999996E-3</v>
      </c>
    </row>
    <row r="1632" spans="1:9" x14ac:dyDescent="0.3">
      <c r="A1632" s="14">
        <v>44403</v>
      </c>
      <c r="C1632" s="1" t="s">
        <v>496</v>
      </c>
      <c r="E1632" s="9">
        <v>44517</v>
      </c>
      <c r="F1632" s="32">
        <v>799</v>
      </c>
      <c r="G1632" s="32"/>
      <c r="H1632" s="32"/>
      <c r="I1632" s="33">
        <v>-6.8399999999999997E-3</v>
      </c>
    </row>
    <row r="1633" spans="1:9" x14ac:dyDescent="0.3">
      <c r="A1633" s="14">
        <v>44403</v>
      </c>
      <c r="C1633" s="1" t="s">
        <v>496</v>
      </c>
      <c r="E1633" s="9">
        <v>44545</v>
      </c>
      <c r="F1633" s="32">
        <v>796</v>
      </c>
      <c r="G1633" s="32"/>
      <c r="H1633" s="32"/>
      <c r="I1633" s="33">
        <v>-6.4200000000000004E-3</v>
      </c>
    </row>
    <row r="1634" spans="1:9" x14ac:dyDescent="0.3">
      <c r="A1634" s="14">
        <v>44403</v>
      </c>
      <c r="C1634" s="1" t="s">
        <v>496</v>
      </c>
      <c r="E1634" s="9">
        <v>44755</v>
      </c>
      <c r="F1634" s="32">
        <v>1542</v>
      </c>
      <c r="G1634" s="32"/>
      <c r="H1634" s="32"/>
      <c r="I1634" s="33">
        <v>-6.4099999999999999E-3</v>
      </c>
    </row>
    <row r="1635" spans="1:9" x14ac:dyDescent="0.3">
      <c r="A1635" s="14">
        <v>44410</v>
      </c>
      <c r="C1635" s="1" t="s">
        <v>496</v>
      </c>
      <c r="E1635" s="9">
        <v>44496</v>
      </c>
      <c r="F1635" s="32">
        <v>3002</v>
      </c>
      <c r="G1635" s="32"/>
      <c r="H1635" s="32"/>
      <c r="I1635" s="33">
        <v>-6.4599999999999996E-3</v>
      </c>
    </row>
    <row r="1636" spans="1:9" x14ac:dyDescent="0.3">
      <c r="A1636" s="14">
        <v>44410</v>
      </c>
      <c r="C1636" s="1" t="s">
        <v>496</v>
      </c>
      <c r="E1636" s="9">
        <v>44573</v>
      </c>
      <c r="F1636" s="32">
        <v>1697</v>
      </c>
      <c r="G1636" s="32"/>
      <c r="H1636" s="32"/>
      <c r="I1636" s="33">
        <v>-6.7999999999999996E-3</v>
      </c>
    </row>
    <row r="1637" spans="1:9" x14ac:dyDescent="0.3">
      <c r="A1637" s="14">
        <v>44410</v>
      </c>
      <c r="C1637" s="1" t="s">
        <v>496</v>
      </c>
      <c r="E1637" s="9">
        <v>44755</v>
      </c>
      <c r="F1637" s="32">
        <v>1621</v>
      </c>
      <c r="G1637" s="32"/>
      <c r="H1637" s="32"/>
      <c r="I1637" s="33">
        <v>-6.4200000000000004E-3</v>
      </c>
    </row>
    <row r="1638" spans="1:9" x14ac:dyDescent="0.3">
      <c r="A1638" s="14">
        <v>44417</v>
      </c>
      <c r="C1638" s="1" t="s">
        <v>496</v>
      </c>
      <c r="E1638" s="9">
        <v>44510</v>
      </c>
      <c r="F1638" s="32">
        <v>2594</v>
      </c>
      <c r="G1638" s="32"/>
      <c r="H1638" s="32"/>
      <c r="I1638" s="33">
        <v>-6.4799999999999996E-3</v>
      </c>
    </row>
    <row r="1639" spans="1:9" x14ac:dyDescent="0.3">
      <c r="A1639" s="14">
        <v>44417</v>
      </c>
      <c r="C1639" s="1" t="s">
        <v>496</v>
      </c>
      <c r="E1639" s="9">
        <v>44573</v>
      </c>
      <c r="F1639" s="32">
        <v>1265</v>
      </c>
      <c r="G1639" s="32"/>
      <c r="H1639" s="32"/>
      <c r="I1639" s="33">
        <v>-6.7299999999999999E-3</v>
      </c>
    </row>
    <row r="1640" spans="1:9" x14ac:dyDescent="0.3">
      <c r="A1640" s="14">
        <v>44417</v>
      </c>
      <c r="C1640" s="1" t="s">
        <v>496</v>
      </c>
      <c r="E1640" s="9">
        <v>44755</v>
      </c>
      <c r="F1640" s="32">
        <v>1295</v>
      </c>
      <c r="G1640" s="32"/>
      <c r="H1640" s="32"/>
      <c r="I1640" s="33">
        <v>-6.45E-3</v>
      </c>
    </row>
    <row r="1641" spans="1:9" x14ac:dyDescent="0.3">
      <c r="A1641" s="14">
        <v>44424</v>
      </c>
      <c r="C1641" s="1" t="s">
        <v>496</v>
      </c>
      <c r="E1641" s="9">
        <v>44510</v>
      </c>
      <c r="F1641" s="32">
        <v>2508</v>
      </c>
      <c r="G1641" s="32"/>
      <c r="H1641" s="32"/>
      <c r="I1641" s="33">
        <v>-6.4799999999999996E-3</v>
      </c>
    </row>
    <row r="1642" spans="1:9" x14ac:dyDescent="0.3">
      <c r="A1642" s="14">
        <v>44424</v>
      </c>
      <c r="C1642" s="1" t="s">
        <v>496</v>
      </c>
      <c r="E1642" s="9">
        <v>44573</v>
      </c>
      <c r="F1642" s="32">
        <v>1113</v>
      </c>
      <c r="G1642" s="32"/>
      <c r="H1642" s="32"/>
      <c r="I1642" s="33">
        <v>-6.7200000000000003E-3</v>
      </c>
    </row>
    <row r="1643" spans="1:9" x14ac:dyDescent="0.3">
      <c r="A1643" s="14">
        <v>44424</v>
      </c>
      <c r="C1643" s="1" t="s">
        <v>496</v>
      </c>
      <c r="E1643" s="9">
        <v>44783</v>
      </c>
      <c r="F1643" s="32">
        <v>1397</v>
      </c>
      <c r="G1643" s="32"/>
      <c r="H1643" s="32"/>
      <c r="I1643" s="33">
        <v>-6.4799999999999996E-3</v>
      </c>
    </row>
    <row r="1644" spans="1:9" x14ac:dyDescent="0.3">
      <c r="A1644" s="14">
        <v>44431</v>
      </c>
      <c r="C1644" s="1" t="s">
        <v>496</v>
      </c>
      <c r="E1644" s="9">
        <v>44524</v>
      </c>
      <c r="F1644" s="32">
        <v>2493</v>
      </c>
      <c r="G1644" s="32"/>
      <c r="H1644" s="32"/>
      <c r="I1644" s="33">
        <v>-6.4900000000000001E-3</v>
      </c>
    </row>
    <row r="1645" spans="1:9" x14ac:dyDescent="0.3">
      <c r="A1645" s="14">
        <v>44431</v>
      </c>
      <c r="C1645" s="1" t="s">
        <v>496</v>
      </c>
      <c r="E1645" s="9">
        <v>44573</v>
      </c>
      <c r="F1645" s="32">
        <v>1514</v>
      </c>
      <c r="G1645" s="32"/>
      <c r="H1645" s="32"/>
      <c r="I1645" s="33">
        <v>-6.8199999999999997E-3</v>
      </c>
    </row>
    <row r="1646" spans="1:9" x14ac:dyDescent="0.3">
      <c r="A1646" s="14">
        <v>44431</v>
      </c>
      <c r="C1646" s="1" t="s">
        <v>496</v>
      </c>
      <c r="E1646" s="9">
        <v>44643</v>
      </c>
      <c r="F1646" s="32">
        <v>423</v>
      </c>
      <c r="G1646" s="32"/>
      <c r="H1646" s="32"/>
      <c r="I1646" s="33">
        <v>-6.9100000000000003E-3</v>
      </c>
    </row>
    <row r="1647" spans="1:9" x14ac:dyDescent="0.3">
      <c r="A1647" s="14">
        <v>44431</v>
      </c>
      <c r="C1647" s="1" t="s">
        <v>496</v>
      </c>
      <c r="E1647" s="9">
        <v>44783</v>
      </c>
      <c r="F1647" s="32">
        <v>1399</v>
      </c>
      <c r="G1647" s="32"/>
      <c r="H1647" s="32"/>
      <c r="I1647" s="33">
        <v>-6.5100000000000002E-3</v>
      </c>
    </row>
    <row r="1648" spans="1:9" x14ac:dyDescent="0.3">
      <c r="A1648" s="14">
        <v>44438</v>
      </c>
      <c r="C1648" s="1" t="s">
        <v>496</v>
      </c>
      <c r="E1648" s="9">
        <v>44524</v>
      </c>
      <c r="F1648" s="32">
        <v>2492</v>
      </c>
      <c r="G1648" s="32"/>
      <c r="H1648" s="32"/>
      <c r="I1648" s="33">
        <v>-6.4799999999999996E-3</v>
      </c>
    </row>
    <row r="1649" spans="1:9" x14ac:dyDescent="0.3">
      <c r="A1649" s="14">
        <v>44438</v>
      </c>
      <c r="C1649" s="1" t="s">
        <v>496</v>
      </c>
      <c r="E1649" s="9">
        <v>44601</v>
      </c>
      <c r="F1649" s="32">
        <v>1776</v>
      </c>
      <c r="G1649" s="32"/>
      <c r="H1649" s="32"/>
      <c r="I1649" s="33">
        <v>-6.6499999999999997E-3</v>
      </c>
    </row>
    <row r="1650" spans="1:9" x14ac:dyDescent="0.3">
      <c r="A1650" s="14">
        <v>44438</v>
      </c>
      <c r="C1650" s="1" t="s">
        <v>496</v>
      </c>
      <c r="E1650" s="9">
        <v>44783</v>
      </c>
      <c r="F1650" s="32">
        <v>1795</v>
      </c>
      <c r="G1650" s="32"/>
      <c r="H1650" s="32"/>
      <c r="I1650" s="33">
        <v>-6.5300000000000002E-3</v>
      </c>
    </row>
    <row r="1651" spans="1:9" x14ac:dyDescent="0.3">
      <c r="A1651" s="14">
        <v>44445</v>
      </c>
      <c r="C1651" s="1" t="s">
        <v>496</v>
      </c>
      <c r="E1651" s="9">
        <v>44538</v>
      </c>
      <c r="F1651" s="32">
        <v>2991</v>
      </c>
      <c r="G1651" s="32"/>
      <c r="H1651" s="32"/>
      <c r="I1651" s="33">
        <v>-6.5199999999999998E-3</v>
      </c>
    </row>
    <row r="1652" spans="1:9" x14ac:dyDescent="0.3">
      <c r="A1652" s="14">
        <v>44445</v>
      </c>
      <c r="C1652" s="1" t="s">
        <v>496</v>
      </c>
      <c r="E1652" s="9">
        <v>44601</v>
      </c>
      <c r="F1652" s="32">
        <v>1692</v>
      </c>
      <c r="G1652" s="32"/>
      <c r="H1652" s="32"/>
      <c r="I1652" s="33">
        <v>-6.6800000000000002E-3</v>
      </c>
    </row>
    <row r="1653" spans="1:9" x14ac:dyDescent="0.3">
      <c r="A1653" s="14">
        <v>44445</v>
      </c>
      <c r="C1653" s="1" t="s">
        <v>496</v>
      </c>
      <c r="E1653" s="9">
        <v>44783</v>
      </c>
      <c r="F1653" s="32">
        <v>1799</v>
      </c>
      <c r="G1653" s="32"/>
      <c r="H1653" s="32"/>
      <c r="I1653" s="33">
        <v>-6.5500000000000003E-3</v>
      </c>
    </row>
    <row r="1654" spans="1:9" x14ac:dyDescent="0.3">
      <c r="A1654" s="14">
        <v>44452</v>
      </c>
      <c r="C1654" s="1" t="s">
        <v>496</v>
      </c>
      <c r="E1654" s="9">
        <v>44538</v>
      </c>
      <c r="F1654" s="32">
        <v>3233</v>
      </c>
      <c r="G1654" s="32"/>
      <c r="H1654" s="32"/>
      <c r="I1654" s="33">
        <v>-6.5100000000000002E-3</v>
      </c>
    </row>
    <row r="1655" spans="1:9" x14ac:dyDescent="0.3">
      <c r="A1655" s="14">
        <v>44452</v>
      </c>
      <c r="C1655" s="1" t="s">
        <v>496</v>
      </c>
      <c r="E1655" s="9">
        <v>44601</v>
      </c>
      <c r="F1655" s="32">
        <v>2178</v>
      </c>
      <c r="G1655" s="32"/>
      <c r="H1655" s="32"/>
      <c r="I1655" s="33">
        <v>-6.7499999999999999E-3</v>
      </c>
    </row>
    <row r="1656" spans="1:9" x14ac:dyDescent="0.3">
      <c r="A1656" s="14">
        <v>44452</v>
      </c>
      <c r="C1656" s="1" t="s">
        <v>496</v>
      </c>
      <c r="E1656" s="9">
        <v>44811</v>
      </c>
      <c r="F1656" s="32">
        <v>2015</v>
      </c>
      <c r="G1656" s="32"/>
      <c r="H1656" s="32"/>
      <c r="I1656" s="33">
        <v>-6.4900000000000001E-3</v>
      </c>
    </row>
    <row r="1657" spans="1:9" x14ac:dyDescent="0.3">
      <c r="A1657" s="14">
        <v>44459</v>
      </c>
      <c r="C1657" s="1" t="s">
        <v>496</v>
      </c>
      <c r="E1657" s="9">
        <v>44538</v>
      </c>
      <c r="F1657" s="32">
        <v>2890</v>
      </c>
      <c r="G1657" s="32"/>
      <c r="H1657" s="32"/>
      <c r="I1657" s="33">
        <v>-6.5199999999999998E-3</v>
      </c>
    </row>
    <row r="1658" spans="1:9" x14ac:dyDescent="0.3">
      <c r="A1658" s="14">
        <v>44459</v>
      </c>
      <c r="C1658" s="1" t="s">
        <v>496</v>
      </c>
      <c r="E1658" s="9">
        <v>44601</v>
      </c>
      <c r="F1658" s="32">
        <v>2125</v>
      </c>
      <c r="G1658" s="32"/>
      <c r="H1658" s="32"/>
      <c r="I1658" s="33">
        <v>-6.8100000000000001E-3</v>
      </c>
    </row>
    <row r="1659" spans="1:9" x14ac:dyDescent="0.3">
      <c r="A1659" s="14">
        <v>44459</v>
      </c>
      <c r="C1659" s="1" t="s">
        <v>496</v>
      </c>
      <c r="E1659" s="9">
        <v>44811</v>
      </c>
      <c r="F1659" s="32">
        <v>1798</v>
      </c>
      <c r="G1659" s="32"/>
      <c r="H1659" s="32"/>
      <c r="I1659" s="33">
        <v>-6.5700000000000003E-3</v>
      </c>
    </row>
    <row r="1660" spans="1:9" x14ac:dyDescent="0.3">
      <c r="A1660" s="14">
        <v>44466</v>
      </c>
      <c r="C1660" s="1" t="s">
        <v>496</v>
      </c>
      <c r="E1660" s="9">
        <v>44566</v>
      </c>
      <c r="F1660" s="32">
        <v>3417</v>
      </c>
      <c r="G1660" s="32"/>
      <c r="H1660" s="32"/>
      <c r="I1660" s="33">
        <v>-7.3899999999999999E-3</v>
      </c>
    </row>
    <row r="1661" spans="1:9" x14ac:dyDescent="0.3">
      <c r="A1661" s="14">
        <v>44466</v>
      </c>
      <c r="C1661" s="1" t="s">
        <v>496</v>
      </c>
      <c r="E1661" s="9">
        <v>44629</v>
      </c>
      <c r="F1661" s="32">
        <v>2306</v>
      </c>
      <c r="G1661" s="32"/>
      <c r="H1661" s="32"/>
      <c r="I1661" s="33">
        <v>-6.77E-3</v>
      </c>
    </row>
    <row r="1662" spans="1:9" x14ac:dyDescent="0.3">
      <c r="A1662" s="14">
        <v>44466</v>
      </c>
      <c r="C1662" s="1" t="s">
        <v>496</v>
      </c>
      <c r="E1662" s="9">
        <v>44811</v>
      </c>
      <c r="F1662" s="32">
        <v>1767</v>
      </c>
      <c r="G1662" s="32"/>
      <c r="H1662" s="32"/>
      <c r="I1662" s="33">
        <v>-6.4999999999999997E-3</v>
      </c>
    </row>
    <row r="1663" spans="1:9" x14ac:dyDescent="0.3">
      <c r="A1663" s="14">
        <v>44473</v>
      </c>
      <c r="C1663" s="1" t="s">
        <v>496</v>
      </c>
      <c r="E1663" s="9">
        <v>44566</v>
      </c>
      <c r="F1663" s="32">
        <v>3399</v>
      </c>
      <c r="G1663" s="32"/>
      <c r="H1663" s="32"/>
      <c r="I1663" s="33">
        <v>-7.5599999999999999E-3</v>
      </c>
    </row>
    <row r="1664" spans="1:9" x14ac:dyDescent="0.3">
      <c r="A1664" s="14">
        <v>44473</v>
      </c>
      <c r="C1664" s="1" t="s">
        <v>496</v>
      </c>
      <c r="E1664" s="9">
        <v>44629</v>
      </c>
      <c r="F1664" s="32">
        <v>1897</v>
      </c>
      <c r="G1664" s="32"/>
      <c r="H1664" s="32"/>
      <c r="I1664" s="33">
        <v>-6.79E-3</v>
      </c>
    </row>
    <row r="1665" spans="1:9" x14ac:dyDescent="0.3">
      <c r="A1665" s="14">
        <v>44473</v>
      </c>
      <c r="C1665" s="1" t="s">
        <v>496</v>
      </c>
      <c r="E1665" s="9">
        <v>44811</v>
      </c>
      <c r="F1665" s="32">
        <v>1542</v>
      </c>
      <c r="G1665" s="32"/>
      <c r="H1665" s="32"/>
      <c r="I1665" s="33">
        <v>-6.4799999999999996E-3</v>
      </c>
    </row>
    <row r="1666" spans="1:9" x14ac:dyDescent="0.3">
      <c r="A1666" s="14">
        <v>44480</v>
      </c>
      <c r="C1666" s="1" t="s">
        <v>496</v>
      </c>
      <c r="E1666" s="9">
        <v>44566</v>
      </c>
      <c r="F1666" s="32">
        <v>2995</v>
      </c>
      <c r="G1666" s="32"/>
      <c r="H1666" s="32"/>
      <c r="I1666" s="33">
        <v>-7.4000000000000003E-3</v>
      </c>
    </row>
    <row r="1667" spans="1:9" x14ac:dyDescent="0.3">
      <c r="A1667" s="14">
        <v>44480</v>
      </c>
      <c r="C1667" s="1" t="s">
        <v>496</v>
      </c>
      <c r="E1667" s="9">
        <v>44629</v>
      </c>
      <c r="F1667" s="32">
        <v>1894</v>
      </c>
      <c r="G1667" s="32"/>
      <c r="H1667" s="32"/>
      <c r="I1667" s="33">
        <v>-6.7499999999999999E-3</v>
      </c>
    </row>
    <row r="1668" spans="1:9" x14ac:dyDescent="0.3">
      <c r="A1668" s="14">
        <v>44480</v>
      </c>
      <c r="C1668" s="1" t="s">
        <v>496</v>
      </c>
      <c r="E1668" s="9">
        <v>44839</v>
      </c>
      <c r="F1668" s="32">
        <v>1750</v>
      </c>
      <c r="G1668" s="32"/>
      <c r="H1668" s="32"/>
      <c r="I1668" s="33">
        <v>-6.4099999999999999E-3</v>
      </c>
    </row>
    <row r="1669" spans="1:9" x14ac:dyDescent="0.3">
      <c r="A1669" s="14">
        <v>44487</v>
      </c>
      <c r="C1669" s="1" t="s">
        <v>496</v>
      </c>
      <c r="E1669" s="9">
        <v>44580</v>
      </c>
      <c r="F1669" s="32">
        <v>3100</v>
      </c>
      <c r="G1669" s="32"/>
      <c r="H1669" s="32"/>
      <c r="I1669" s="33">
        <v>-7.3200000000000001E-3</v>
      </c>
    </row>
    <row r="1670" spans="1:9" x14ac:dyDescent="0.3">
      <c r="A1670" s="14">
        <v>44487</v>
      </c>
      <c r="C1670" s="1" t="s">
        <v>496</v>
      </c>
      <c r="E1670" s="9">
        <v>44629</v>
      </c>
      <c r="F1670" s="32">
        <v>2104</v>
      </c>
      <c r="G1670" s="32"/>
      <c r="H1670" s="32"/>
      <c r="I1670" s="33">
        <v>-6.6699999999999997E-3</v>
      </c>
    </row>
    <row r="1671" spans="1:9" x14ac:dyDescent="0.3">
      <c r="A1671" s="14">
        <v>44487</v>
      </c>
      <c r="C1671" s="1" t="s">
        <v>496</v>
      </c>
      <c r="E1671" s="9">
        <v>44839</v>
      </c>
      <c r="F1671" s="32">
        <v>1635</v>
      </c>
      <c r="G1671" s="32"/>
      <c r="H1671" s="32"/>
      <c r="I1671" s="33">
        <v>-6.2899999999999996E-3</v>
      </c>
    </row>
    <row r="1672" spans="1:9" x14ac:dyDescent="0.3">
      <c r="A1672" s="14">
        <v>44494</v>
      </c>
      <c r="C1672" s="1" t="s">
        <v>496</v>
      </c>
      <c r="E1672" s="9">
        <v>44580</v>
      </c>
      <c r="F1672" s="32">
        <v>3450</v>
      </c>
      <c r="G1672" s="32"/>
      <c r="H1672" s="32"/>
      <c r="I1672" s="33">
        <v>-7.3600000000000002E-3</v>
      </c>
    </row>
    <row r="1673" spans="1:9" x14ac:dyDescent="0.3">
      <c r="A1673" s="14">
        <v>44494</v>
      </c>
      <c r="C1673" s="1" t="s">
        <v>496</v>
      </c>
      <c r="E1673" s="9">
        <v>44657</v>
      </c>
      <c r="F1673" s="32">
        <v>2191</v>
      </c>
      <c r="G1673" s="32"/>
      <c r="H1673" s="32"/>
      <c r="I1673" s="33">
        <v>-6.8500000000000002E-3</v>
      </c>
    </row>
    <row r="1674" spans="1:9" x14ac:dyDescent="0.3">
      <c r="A1674" s="14">
        <v>44494</v>
      </c>
      <c r="C1674" s="1" t="s">
        <v>496</v>
      </c>
      <c r="E1674" s="9">
        <v>44839</v>
      </c>
      <c r="F1674" s="32">
        <v>1779</v>
      </c>
      <c r="G1674" s="32"/>
      <c r="H1674" s="32"/>
      <c r="I1674" s="33">
        <v>-6.3600000000000002E-3</v>
      </c>
    </row>
    <row r="1675" spans="1:9" x14ac:dyDescent="0.3">
      <c r="A1675" s="14">
        <v>44502</v>
      </c>
      <c r="C1675" s="1" t="s">
        <v>496</v>
      </c>
      <c r="E1675" s="9">
        <v>44594</v>
      </c>
      <c r="F1675" s="32">
        <v>3292</v>
      </c>
      <c r="G1675" s="32"/>
      <c r="H1675" s="32"/>
      <c r="I1675" s="33">
        <v>-7.7200000000000003E-3</v>
      </c>
    </row>
    <row r="1676" spans="1:9" x14ac:dyDescent="0.3">
      <c r="A1676" s="14">
        <v>44502</v>
      </c>
      <c r="C1676" s="1" t="s">
        <v>496</v>
      </c>
      <c r="E1676" s="9">
        <v>44657</v>
      </c>
      <c r="F1676" s="32">
        <v>1896</v>
      </c>
      <c r="G1676" s="32"/>
      <c r="H1676" s="32"/>
      <c r="I1676" s="33">
        <v>-6.8399999999999997E-3</v>
      </c>
    </row>
    <row r="1677" spans="1:9" x14ac:dyDescent="0.3">
      <c r="A1677" s="14">
        <v>44502</v>
      </c>
      <c r="C1677" s="1" t="s">
        <v>496</v>
      </c>
      <c r="E1677" s="9">
        <v>44839</v>
      </c>
      <c r="F1677" s="32">
        <v>1387</v>
      </c>
      <c r="G1677" s="32"/>
      <c r="H1677" s="32"/>
      <c r="I1677" s="33">
        <v>-6.5100000000000002E-3</v>
      </c>
    </row>
    <row r="1678" spans="1:9" x14ac:dyDescent="0.3">
      <c r="A1678" s="14">
        <v>44508</v>
      </c>
      <c r="C1678" s="1" t="s">
        <v>496</v>
      </c>
      <c r="E1678" s="9">
        <v>44594</v>
      </c>
      <c r="F1678" s="32">
        <v>3611</v>
      </c>
      <c r="G1678" s="32"/>
      <c r="H1678" s="32"/>
      <c r="I1678" s="33">
        <v>-7.8200000000000006E-3</v>
      </c>
    </row>
    <row r="1679" spans="1:9" x14ac:dyDescent="0.3">
      <c r="A1679" s="14">
        <v>44508</v>
      </c>
      <c r="C1679" s="1" t="s">
        <v>496</v>
      </c>
      <c r="E1679" s="9">
        <v>44657</v>
      </c>
      <c r="F1679" s="32">
        <v>2256</v>
      </c>
      <c r="G1679" s="32"/>
      <c r="H1679" s="32"/>
      <c r="I1679" s="33">
        <v>-7.11E-3</v>
      </c>
    </row>
    <row r="1680" spans="1:9" x14ac:dyDescent="0.3">
      <c r="A1680" s="14">
        <v>44508</v>
      </c>
      <c r="C1680" s="1" t="s">
        <v>496</v>
      </c>
      <c r="E1680" s="9">
        <v>44867</v>
      </c>
      <c r="F1680" s="32">
        <v>1691</v>
      </c>
      <c r="G1680" s="32"/>
      <c r="H1680" s="32"/>
      <c r="I1680" s="33">
        <v>-6.7499999999999999E-3</v>
      </c>
    </row>
    <row r="1681" spans="1:9" x14ac:dyDescent="0.3">
      <c r="A1681" s="14">
        <v>44515</v>
      </c>
      <c r="C1681" s="1" t="s">
        <v>496</v>
      </c>
      <c r="E1681" s="9">
        <v>44608</v>
      </c>
      <c r="F1681" s="32">
        <v>3623</v>
      </c>
      <c r="G1681" s="32"/>
      <c r="H1681" s="32"/>
      <c r="I1681" s="33">
        <v>-8.6300000000000005E-3</v>
      </c>
    </row>
    <row r="1682" spans="1:9" x14ac:dyDescent="0.3">
      <c r="A1682" s="14">
        <v>44515</v>
      </c>
      <c r="C1682" s="1" t="s">
        <v>496</v>
      </c>
      <c r="E1682" s="9">
        <v>44657</v>
      </c>
      <c r="F1682" s="32">
        <v>1872</v>
      </c>
      <c r="G1682" s="32"/>
      <c r="H1682" s="32"/>
      <c r="I1682" s="33">
        <v>-8.0000000000000002E-3</v>
      </c>
    </row>
    <row r="1683" spans="1:9" x14ac:dyDescent="0.3">
      <c r="A1683" s="14">
        <v>44515</v>
      </c>
      <c r="C1683" s="1" t="s">
        <v>496</v>
      </c>
      <c r="E1683" s="9">
        <v>44867</v>
      </c>
      <c r="F1683" s="32">
        <v>1397</v>
      </c>
      <c r="G1683" s="32"/>
      <c r="H1683" s="32"/>
      <c r="I1683" s="33">
        <v>-7.5399999999999998E-3</v>
      </c>
    </row>
    <row r="1684" spans="1:9" x14ac:dyDescent="0.3">
      <c r="A1684" s="14">
        <v>44522</v>
      </c>
      <c r="C1684" s="1" t="s">
        <v>496</v>
      </c>
      <c r="E1684" s="9">
        <v>44608</v>
      </c>
      <c r="F1684" s="32">
        <v>3275</v>
      </c>
      <c r="G1684" s="32"/>
      <c r="H1684" s="32"/>
      <c r="I1684" s="33">
        <v>-9.5899999999999996E-3</v>
      </c>
    </row>
    <row r="1685" spans="1:9" x14ac:dyDescent="0.3">
      <c r="A1685" s="14">
        <v>44522</v>
      </c>
      <c r="C1685" s="1" t="s">
        <v>496</v>
      </c>
      <c r="E1685" s="9">
        <v>44685</v>
      </c>
      <c r="F1685" s="32">
        <v>1907</v>
      </c>
      <c r="G1685" s="32"/>
      <c r="H1685" s="32"/>
      <c r="I1685" s="33">
        <v>-8.4700000000000001E-3</v>
      </c>
    </row>
    <row r="1686" spans="1:9" x14ac:dyDescent="0.3">
      <c r="A1686" s="14">
        <v>44522</v>
      </c>
      <c r="C1686" s="1" t="s">
        <v>496</v>
      </c>
      <c r="E1686" s="9">
        <v>44867</v>
      </c>
      <c r="F1686" s="32">
        <v>1098</v>
      </c>
      <c r="G1686" s="32"/>
      <c r="H1686" s="32"/>
      <c r="I1686" s="33">
        <v>-7.5399999999999998E-3</v>
      </c>
    </row>
    <row r="1687" spans="1:9" x14ac:dyDescent="0.3">
      <c r="A1687" s="14">
        <v>44529</v>
      </c>
      <c r="C1687" s="1" t="s">
        <v>496</v>
      </c>
      <c r="E1687" s="9">
        <v>44622</v>
      </c>
      <c r="F1687" s="32">
        <v>2795</v>
      </c>
      <c r="G1687" s="32"/>
      <c r="H1687" s="32"/>
      <c r="I1687" s="33">
        <v>-9.4900000000000002E-3</v>
      </c>
    </row>
    <row r="1688" spans="1:9" x14ac:dyDescent="0.3">
      <c r="A1688" s="14">
        <v>44529</v>
      </c>
      <c r="C1688" s="1" t="s">
        <v>496</v>
      </c>
      <c r="E1688" s="9">
        <v>44685</v>
      </c>
      <c r="F1688" s="32">
        <v>1504</v>
      </c>
      <c r="G1688" s="32"/>
      <c r="H1688" s="32"/>
      <c r="I1688" s="33">
        <v>-8.6300000000000005E-3</v>
      </c>
    </row>
    <row r="1689" spans="1:9" x14ac:dyDescent="0.3">
      <c r="A1689" s="14">
        <v>44529</v>
      </c>
      <c r="C1689" s="1" t="s">
        <v>496</v>
      </c>
      <c r="E1689" s="9">
        <v>44867</v>
      </c>
      <c r="F1689" s="32">
        <v>1407</v>
      </c>
      <c r="G1689" s="32"/>
      <c r="H1689" s="32"/>
      <c r="I1689" s="33">
        <v>-7.7099999999999998E-3</v>
      </c>
    </row>
    <row r="1690" spans="1:9" x14ac:dyDescent="0.3">
      <c r="A1690" s="14">
        <v>44536</v>
      </c>
      <c r="C1690" s="1" t="s">
        <v>496</v>
      </c>
      <c r="E1690" s="9">
        <v>44622</v>
      </c>
      <c r="F1690" s="32">
        <v>2498</v>
      </c>
      <c r="G1690" s="32"/>
      <c r="H1690" s="32"/>
      <c r="I1690" s="33">
        <v>-8.9300000000000004E-3</v>
      </c>
    </row>
    <row r="1691" spans="1:9" x14ac:dyDescent="0.3">
      <c r="A1691" s="14">
        <v>44536</v>
      </c>
      <c r="C1691" s="1" t="s">
        <v>496</v>
      </c>
      <c r="E1691" s="9">
        <v>44685</v>
      </c>
      <c r="F1691" s="32">
        <v>1197</v>
      </c>
      <c r="G1691" s="32"/>
      <c r="H1691" s="32"/>
      <c r="I1691" s="33">
        <v>-8.2400000000000008E-3</v>
      </c>
    </row>
    <row r="1692" spans="1:9" x14ac:dyDescent="0.3">
      <c r="A1692" s="14">
        <v>44536</v>
      </c>
      <c r="C1692" s="1" t="s">
        <v>496</v>
      </c>
      <c r="E1692" s="9">
        <v>44867</v>
      </c>
      <c r="F1692" s="32">
        <v>468</v>
      </c>
      <c r="G1692" s="32"/>
      <c r="H1692" s="32"/>
      <c r="I1692" s="33">
        <v>-8.3999999999999995E-3</v>
      </c>
    </row>
    <row r="1693" spans="1:9" x14ac:dyDescent="0.3">
      <c r="A1693" s="14">
        <v>44536</v>
      </c>
      <c r="C1693" s="1" t="s">
        <v>496</v>
      </c>
      <c r="E1693" s="9">
        <v>44895</v>
      </c>
      <c r="F1693" s="32">
        <v>1192</v>
      </c>
      <c r="G1693" s="32"/>
      <c r="H1693" s="32"/>
      <c r="I1693" s="33">
        <v>-7.92E-3</v>
      </c>
    </row>
    <row r="1694" spans="1:9" x14ac:dyDescent="0.3">
      <c r="A1694" s="14">
        <v>44543</v>
      </c>
      <c r="C1694" s="1" t="s">
        <v>496</v>
      </c>
      <c r="E1694" s="9">
        <v>44636</v>
      </c>
      <c r="F1694" s="32">
        <v>2348</v>
      </c>
      <c r="G1694" s="32"/>
      <c r="H1694" s="32"/>
      <c r="I1694" s="33">
        <v>-7.6400000000000001E-3</v>
      </c>
    </row>
    <row r="1695" spans="1:9" x14ac:dyDescent="0.3">
      <c r="A1695" s="14">
        <v>44543</v>
      </c>
      <c r="C1695" s="1" t="s">
        <v>496</v>
      </c>
      <c r="E1695" s="9">
        <v>44685</v>
      </c>
      <c r="F1695" s="32">
        <v>1178</v>
      </c>
      <c r="G1695" s="32"/>
      <c r="H1695" s="32"/>
      <c r="I1695" s="33">
        <v>-6.7499999999999999E-3</v>
      </c>
    </row>
    <row r="1696" spans="1:9" x14ac:dyDescent="0.3">
      <c r="A1696" s="14">
        <v>44543</v>
      </c>
      <c r="C1696" s="1" t="s">
        <v>496</v>
      </c>
      <c r="E1696" s="9">
        <v>44895</v>
      </c>
      <c r="F1696" s="32">
        <v>1059</v>
      </c>
      <c r="G1696" s="32"/>
      <c r="H1696" s="32"/>
      <c r="I1696" s="33">
        <v>-6.4400000000000004E-3</v>
      </c>
    </row>
    <row r="1697" spans="1:9" x14ac:dyDescent="0.3">
      <c r="A1697" s="14">
        <v>44350</v>
      </c>
      <c r="B1697" s="1" t="s">
        <v>520</v>
      </c>
      <c r="C1697" s="1" t="s">
        <v>426</v>
      </c>
      <c r="D1697" s="1">
        <v>0</v>
      </c>
      <c r="E1697" s="34" t="s">
        <v>523</v>
      </c>
      <c r="F1697" s="32">
        <v>7874</v>
      </c>
      <c r="G1697" s="32"/>
      <c r="H1697" s="32"/>
      <c r="I1697" s="13">
        <v>1.6000000000000001E-3</v>
      </c>
    </row>
    <row r="1698" spans="1:9" x14ac:dyDescent="0.3">
      <c r="A1698" s="14">
        <v>44350</v>
      </c>
      <c r="B1698" s="1" t="s">
        <v>519</v>
      </c>
      <c r="C1698" s="1" t="s">
        <v>426</v>
      </c>
      <c r="D1698" s="1">
        <v>5.0000000000000001E-3</v>
      </c>
      <c r="E1698" s="34" t="s">
        <v>524</v>
      </c>
      <c r="F1698" s="32">
        <v>2280</v>
      </c>
      <c r="G1698" s="32"/>
      <c r="H1698" s="32"/>
      <c r="I1698" s="13">
        <v>7.4000000000000003E-3</v>
      </c>
    </row>
    <row r="1699" spans="1:9" x14ac:dyDescent="0.3">
      <c r="A1699" s="14">
        <v>44350</v>
      </c>
      <c r="B1699" s="1" t="s">
        <v>442</v>
      </c>
      <c r="C1699" s="1" t="s">
        <v>426</v>
      </c>
      <c r="D1699" s="1">
        <v>0.04</v>
      </c>
      <c r="E1699" s="34" t="s">
        <v>525</v>
      </c>
      <c r="F1699" s="32">
        <v>2057</v>
      </c>
      <c r="G1699" s="32"/>
      <c r="H1699" s="32"/>
      <c r="I1699" s="13">
        <v>9.4999999999999998E-3</v>
      </c>
    </row>
    <row r="1700" spans="1:9" x14ac:dyDescent="0.3">
      <c r="A1700" s="14">
        <v>44350</v>
      </c>
      <c r="B1700" s="1" t="s">
        <v>518</v>
      </c>
      <c r="C1700" s="1" t="s">
        <v>426</v>
      </c>
      <c r="D1700" s="1">
        <v>5.0000000000000001E-3</v>
      </c>
      <c r="E1700" s="34" t="s">
        <v>526</v>
      </c>
      <c r="F1700" s="32">
        <v>1537</v>
      </c>
      <c r="G1700" s="32"/>
      <c r="H1700" s="32"/>
      <c r="I1700" s="13">
        <v>1.11E-2</v>
      </c>
    </row>
    <row r="1701" spans="1:9" x14ac:dyDescent="0.3">
      <c r="A1701" s="14">
        <v>44364</v>
      </c>
      <c r="B1701" s="1" t="s">
        <v>474</v>
      </c>
      <c r="C1701" s="1" t="s">
        <v>426</v>
      </c>
      <c r="D1701" s="1">
        <v>5.0000000000000001E-3</v>
      </c>
      <c r="E1701" s="34" t="s">
        <v>527</v>
      </c>
      <c r="F1701" s="32">
        <v>3134</v>
      </c>
      <c r="G1701" s="32"/>
      <c r="H1701" s="32"/>
      <c r="I1701" s="13">
        <v>-5.1000000000000004E-3</v>
      </c>
    </row>
    <row r="1702" spans="1:9" x14ac:dyDescent="0.3">
      <c r="A1702" s="14">
        <v>44364</v>
      </c>
      <c r="B1702" s="1" t="s">
        <v>521</v>
      </c>
      <c r="C1702" s="1" t="s">
        <v>426</v>
      </c>
      <c r="D1702" s="1">
        <v>0</v>
      </c>
      <c r="E1702" s="34" t="s">
        <v>528</v>
      </c>
      <c r="F1702" s="32">
        <v>3150</v>
      </c>
      <c r="G1702" s="32"/>
      <c r="H1702" s="32"/>
      <c r="I1702" s="13">
        <v>-3.0000000000000001E-3</v>
      </c>
    </row>
    <row r="1703" spans="1:9" x14ac:dyDescent="0.3">
      <c r="A1703" s="14">
        <v>44364</v>
      </c>
      <c r="B1703" s="1" t="s">
        <v>495</v>
      </c>
      <c r="C1703" s="1" t="s">
        <v>426</v>
      </c>
      <c r="D1703" s="1">
        <v>7.4999999999999997E-3</v>
      </c>
      <c r="E1703" s="34" t="s">
        <v>529</v>
      </c>
      <c r="F1703" s="32">
        <v>1880</v>
      </c>
      <c r="G1703" s="32"/>
      <c r="H1703" s="32"/>
      <c r="I1703" s="13">
        <v>-2.0999999999999999E-3</v>
      </c>
    </row>
    <row r="1704" spans="1:9" x14ac:dyDescent="0.3">
      <c r="A1704" s="14">
        <v>44364</v>
      </c>
      <c r="B1704" s="1" t="s">
        <v>504</v>
      </c>
      <c r="C1704" s="1" t="s">
        <v>426</v>
      </c>
      <c r="D1704" s="1">
        <v>5.0000000000000001E-3</v>
      </c>
      <c r="E1704" s="34" t="s">
        <v>530</v>
      </c>
      <c r="F1704" s="32">
        <v>2018</v>
      </c>
      <c r="G1704" s="32"/>
      <c r="H1704" s="32"/>
      <c r="I1704" s="13">
        <v>-1E-3</v>
      </c>
    </row>
    <row r="1705" spans="1:9" x14ac:dyDescent="0.3">
      <c r="A1705" s="14">
        <v>44364</v>
      </c>
      <c r="B1705" s="1" t="s">
        <v>476</v>
      </c>
      <c r="C1705" s="1" t="s">
        <v>435</v>
      </c>
      <c r="D1705" s="1">
        <v>1E-3</v>
      </c>
      <c r="E1705" s="34" t="s">
        <v>531</v>
      </c>
      <c r="F1705" s="32">
        <v>787</v>
      </c>
      <c r="G1705" s="32"/>
      <c r="H1705" s="32"/>
      <c r="I1705" s="13">
        <v>-1.54E-2</v>
      </c>
    </row>
    <row r="1706" spans="1:9" x14ac:dyDescent="0.3">
      <c r="A1706" s="14">
        <v>44364</v>
      </c>
      <c r="B1706" s="1" t="s">
        <v>517</v>
      </c>
      <c r="C1706" s="1" t="s">
        <v>438</v>
      </c>
      <c r="D1706" s="1">
        <v>1E-3</v>
      </c>
      <c r="E1706" s="34" t="s">
        <v>532</v>
      </c>
      <c r="F1706" s="32">
        <v>897</v>
      </c>
      <c r="G1706" s="32"/>
      <c r="H1706" s="32"/>
      <c r="I1706" s="13">
        <v>-1.2699999999999999E-2</v>
      </c>
    </row>
    <row r="1707" spans="1:9" x14ac:dyDescent="0.3">
      <c r="A1707" s="14">
        <v>44364</v>
      </c>
      <c r="B1707" s="1" t="s">
        <v>487</v>
      </c>
      <c r="C1707" s="1" t="s">
        <v>438</v>
      </c>
      <c r="D1707" s="1">
        <v>1E-3</v>
      </c>
      <c r="E1707" s="34" t="s">
        <v>533</v>
      </c>
      <c r="F1707" s="32">
        <v>751</v>
      </c>
      <c r="G1707" s="32"/>
      <c r="H1707" s="32"/>
      <c r="I1707" s="13">
        <v>-7.6E-3</v>
      </c>
    </row>
    <row r="1708" spans="1:9" x14ac:dyDescent="0.3">
      <c r="A1708" s="14">
        <v>44378</v>
      </c>
      <c r="B1708" s="1" t="s">
        <v>512</v>
      </c>
      <c r="C1708" s="1" t="s">
        <v>426</v>
      </c>
      <c r="D1708" s="1">
        <v>0</v>
      </c>
      <c r="E1708" s="34" t="s">
        <v>534</v>
      </c>
      <c r="F1708" s="32">
        <v>3085</v>
      </c>
      <c r="G1708" s="32"/>
      <c r="H1708" s="32"/>
      <c r="I1708" s="13">
        <v>2.9999999999999997E-4</v>
      </c>
    </row>
    <row r="1709" spans="1:9" x14ac:dyDescent="0.3">
      <c r="A1709" s="14">
        <v>44378</v>
      </c>
      <c r="B1709" s="1" t="s">
        <v>520</v>
      </c>
      <c r="C1709" s="1" t="s">
        <v>426</v>
      </c>
      <c r="D1709" s="1">
        <v>0</v>
      </c>
      <c r="E1709" s="34" t="s">
        <v>523</v>
      </c>
      <c r="F1709" s="32">
        <v>5420</v>
      </c>
      <c r="G1709" s="32"/>
      <c r="H1709" s="32"/>
      <c r="I1709" s="13">
        <v>1.2999999999999999E-3</v>
      </c>
    </row>
    <row r="1710" spans="1:9" x14ac:dyDescent="0.3">
      <c r="A1710" s="14">
        <v>44378</v>
      </c>
      <c r="B1710" s="1" t="s">
        <v>483</v>
      </c>
      <c r="C1710" s="1" t="s">
        <v>426</v>
      </c>
      <c r="D1710" s="1">
        <v>1.2500000000000001E-2</v>
      </c>
      <c r="E1710" s="34" t="s">
        <v>535</v>
      </c>
      <c r="F1710" s="32">
        <v>2635</v>
      </c>
      <c r="G1710" s="32"/>
      <c r="H1710" s="32"/>
      <c r="I1710" s="13">
        <v>4.1999999999999997E-3</v>
      </c>
    </row>
    <row r="1711" spans="1:9" x14ac:dyDescent="0.3">
      <c r="A1711" s="14">
        <v>44378</v>
      </c>
      <c r="B1711" s="1" t="s">
        <v>511</v>
      </c>
      <c r="C1711" s="1" t="s">
        <v>426</v>
      </c>
      <c r="D1711" s="1">
        <v>5.0000000000000001E-3</v>
      </c>
      <c r="E1711" s="34" t="s">
        <v>536</v>
      </c>
      <c r="F1711" s="32">
        <v>2607</v>
      </c>
      <c r="G1711" s="32"/>
      <c r="H1711" s="32"/>
      <c r="I1711" s="13">
        <v>6.1999999999999998E-3</v>
      </c>
    </row>
    <row r="1712" spans="1:9" x14ac:dyDescent="0.3">
      <c r="A1712" s="14">
        <v>44390</v>
      </c>
      <c r="B1712" s="22" t="s">
        <v>537</v>
      </c>
      <c r="C1712" s="1" t="s">
        <v>426</v>
      </c>
      <c r="D1712" s="1">
        <v>7.4999999999999997E-3</v>
      </c>
      <c r="E1712" s="34">
        <v>56029</v>
      </c>
      <c r="F1712" s="32">
        <v>5000</v>
      </c>
      <c r="G1712" s="32"/>
      <c r="H1712" s="32"/>
      <c r="I1712" s="21">
        <v>9.1800000000000007E-3</v>
      </c>
    </row>
    <row r="1713" spans="1:9" x14ac:dyDescent="0.3">
      <c r="A1713" s="14">
        <v>44392</v>
      </c>
      <c r="B1713" s="1" t="s">
        <v>516</v>
      </c>
      <c r="C1713" s="1" t="s">
        <v>426</v>
      </c>
      <c r="D1713" s="1">
        <v>0</v>
      </c>
      <c r="E1713" s="34" t="s">
        <v>538</v>
      </c>
      <c r="F1713" s="32">
        <v>5245</v>
      </c>
      <c r="G1713" s="32"/>
      <c r="H1713" s="32"/>
      <c r="I1713" s="13">
        <v>-6.3E-3</v>
      </c>
    </row>
    <row r="1714" spans="1:9" x14ac:dyDescent="0.3">
      <c r="A1714" s="14">
        <v>44392</v>
      </c>
      <c r="B1714" s="1" t="s">
        <v>510</v>
      </c>
      <c r="C1714" s="1" t="s">
        <v>426</v>
      </c>
      <c r="D1714" s="1">
        <v>0</v>
      </c>
      <c r="E1714" s="34" t="s">
        <v>539</v>
      </c>
      <c r="F1714" s="32">
        <v>3349</v>
      </c>
      <c r="G1714" s="32"/>
      <c r="H1714" s="32"/>
      <c r="I1714" s="13">
        <v>-5.1999999999999998E-3</v>
      </c>
    </row>
    <row r="1715" spans="1:9" x14ac:dyDescent="0.3">
      <c r="A1715" s="14">
        <v>44392</v>
      </c>
      <c r="B1715" s="1" t="s">
        <v>462</v>
      </c>
      <c r="C1715" s="1" t="s">
        <v>426</v>
      </c>
      <c r="D1715" s="1">
        <v>2.75E-2</v>
      </c>
      <c r="E1715" s="34" t="s">
        <v>540</v>
      </c>
      <c r="F1715" s="32">
        <v>2373</v>
      </c>
      <c r="G1715" s="32"/>
      <c r="H1715" s="32"/>
      <c r="I1715" s="13">
        <v>-4.1999999999999997E-3</v>
      </c>
    </row>
    <row r="1716" spans="1:9" x14ac:dyDescent="0.3">
      <c r="A1716" s="14">
        <v>44392</v>
      </c>
      <c r="B1716" s="1" t="s">
        <v>500</v>
      </c>
      <c r="C1716" s="1" t="s">
        <v>426</v>
      </c>
      <c r="D1716" s="1">
        <v>7.4999999999999997E-3</v>
      </c>
      <c r="E1716" s="34" t="s">
        <v>541</v>
      </c>
      <c r="F1716" s="32">
        <v>2153</v>
      </c>
      <c r="G1716" s="32"/>
      <c r="H1716" s="32"/>
      <c r="I1716" s="13">
        <v>-3.0000000000000001E-3</v>
      </c>
    </row>
    <row r="1717" spans="1:9" x14ac:dyDescent="0.3">
      <c r="A1717" s="14">
        <v>44392</v>
      </c>
      <c r="B1717" s="1" t="s">
        <v>517</v>
      </c>
      <c r="C1717" s="1" t="s">
        <v>438</v>
      </c>
      <c r="D1717" s="1">
        <v>1E-3</v>
      </c>
      <c r="E1717" s="34" t="s">
        <v>532</v>
      </c>
      <c r="F1717" s="32">
        <v>1193</v>
      </c>
      <c r="G1717" s="32"/>
      <c r="H1717" s="32"/>
      <c r="I1717" s="13">
        <v>-1.43E-2</v>
      </c>
    </row>
    <row r="1718" spans="1:9" x14ac:dyDescent="0.3">
      <c r="A1718" s="14">
        <v>44392</v>
      </c>
      <c r="B1718" s="1" t="s">
        <v>499</v>
      </c>
      <c r="C1718" s="1" t="s">
        <v>438</v>
      </c>
      <c r="D1718" s="1">
        <v>1E-3</v>
      </c>
      <c r="E1718" s="34" t="s">
        <v>542</v>
      </c>
      <c r="F1718" s="32">
        <v>948</v>
      </c>
      <c r="G1718" s="32"/>
      <c r="H1718" s="32"/>
      <c r="I1718" s="13">
        <v>-1.21E-2</v>
      </c>
    </row>
    <row r="1719" spans="1:9" x14ac:dyDescent="0.3">
      <c r="A1719" s="14">
        <v>44413</v>
      </c>
      <c r="B1719" s="1" t="s">
        <v>479</v>
      </c>
      <c r="C1719" s="1" t="s">
        <v>426</v>
      </c>
      <c r="D1719" s="1">
        <v>1.4999999999999999E-2</v>
      </c>
      <c r="E1719" s="34" t="s">
        <v>543</v>
      </c>
      <c r="F1719" s="32">
        <v>4160</v>
      </c>
      <c r="G1719" s="32"/>
      <c r="H1719" s="32"/>
      <c r="I1719" s="13">
        <v>-2.3E-3</v>
      </c>
    </row>
    <row r="1720" spans="1:9" x14ac:dyDescent="0.3">
      <c r="A1720" s="14">
        <v>44413</v>
      </c>
      <c r="B1720" s="1" t="s">
        <v>436</v>
      </c>
      <c r="C1720" s="1" t="s">
        <v>426</v>
      </c>
      <c r="D1720" s="1">
        <v>5.7500000000000002E-2</v>
      </c>
      <c r="E1720" s="34" t="s">
        <v>544</v>
      </c>
      <c r="F1720" s="32">
        <v>1133</v>
      </c>
      <c r="G1720" s="32"/>
      <c r="H1720" s="32"/>
      <c r="I1720" s="13">
        <v>-1.6999999999999999E-3</v>
      </c>
    </row>
    <row r="1721" spans="1:9" x14ac:dyDescent="0.3">
      <c r="A1721" s="14">
        <v>44413</v>
      </c>
      <c r="B1721" s="1" t="s">
        <v>498</v>
      </c>
      <c r="C1721" s="1" t="s">
        <v>426</v>
      </c>
      <c r="D1721" s="1">
        <v>1.2500000000000001E-2</v>
      </c>
      <c r="E1721" s="34" t="s">
        <v>545</v>
      </c>
      <c r="F1721" s="32">
        <v>2205</v>
      </c>
      <c r="G1721" s="32"/>
      <c r="H1721" s="32"/>
      <c r="I1721" s="13">
        <v>1E-4</v>
      </c>
    </row>
    <row r="1722" spans="1:9" x14ac:dyDescent="0.3">
      <c r="A1722" s="14">
        <v>44427</v>
      </c>
      <c r="B1722" s="1" t="s">
        <v>501</v>
      </c>
      <c r="C1722" s="1" t="s">
        <v>426</v>
      </c>
      <c r="D1722" s="1">
        <v>0</v>
      </c>
      <c r="E1722" s="34" t="s">
        <v>546</v>
      </c>
      <c r="F1722" s="32">
        <v>2694</v>
      </c>
      <c r="G1722" s="32"/>
      <c r="H1722" s="32"/>
      <c r="I1722" s="13">
        <v>-7.1000000000000004E-3</v>
      </c>
    </row>
    <row r="1723" spans="1:9" x14ac:dyDescent="0.3">
      <c r="A1723" s="14">
        <v>44427</v>
      </c>
      <c r="B1723" s="1" t="s">
        <v>481</v>
      </c>
      <c r="C1723" s="1" t="s">
        <v>426</v>
      </c>
      <c r="D1723" s="1">
        <v>5.0000000000000001E-3</v>
      </c>
      <c r="E1723" s="34" t="s">
        <v>547</v>
      </c>
      <c r="F1723" s="32">
        <v>2621</v>
      </c>
      <c r="G1723" s="32"/>
      <c r="H1723" s="32"/>
      <c r="I1723" s="13">
        <v>-6.1999999999999998E-3</v>
      </c>
    </row>
    <row r="1724" spans="1:9" x14ac:dyDescent="0.3">
      <c r="A1724" s="14">
        <v>44427</v>
      </c>
      <c r="B1724" s="1" t="s">
        <v>492</v>
      </c>
      <c r="C1724" s="1" t="s">
        <v>426</v>
      </c>
      <c r="D1724" s="1">
        <v>0.01</v>
      </c>
      <c r="E1724" s="34" t="s">
        <v>548</v>
      </c>
      <c r="F1724" s="32">
        <v>2518</v>
      </c>
      <c r="G1724" s="32"/>
      <c r="H1724" s="32"/>
      <c r="I1724" s="13">
        <v>-5.4000000000000003E-3</v>
      </c>
    </row>
    <row r="1725" spans="1:9" x14ac:dyDescent="0.3">
      <c r="A1725" s="14">
        <v>44427</v>
      </c>
      <c r="B1725" s="1" t="s">
        <v>491</v>
      </c>
      <c r="C1725" s="1" t="s">
        <v>435</v>
      </c>
      <c r="D1725" s="1">
        <v>1E-3</v>
      </c>
      <c r="E1725" s="34" t="s">
        <v>549</v>
      </c>
      <c r="F1725" s="32">
        <v>363</v>
      </c>
      <c r="G1725" s="32"/>
      <c r="H1725" s="32"/>
      <c r="I1725" s="13">
        <v>-1.7100000000000001E-2</v>
      </c>
    </row>
    <row r="1726" spans="1:9" x14ac:dyDescent="0.3">
      <c r="A1726" s="14">
        <v>44427</v>
      </c>
      <c r="B1726" s="1" t="s">
        <v>505</v>
      </c>
      <c r="C1726" s="1" t="s">
        <v>438</v>
      </c>
      <c r="D1726" s="1">
        <v>1E-3</v>
      </c>
      <c r="E1726" s="34" t="s">
        <v>550</v>
      </c>
      <c r="F1726" s="32">
        <v>828</v>
      </c>
      <c r="G1726" s="32"/>
      <c r="H1726" s="32"/>
      <c r="I1726" s="13">
        <v>-1.78E-2</v>
      </c>
    </row>
    <row r="1727" spans="1:9" x14ac:dyDescent="0.3">
      <c r="A1727" s="14">
        <v>44441</v>
      </c>
      <c r="B1727" s="1" t="s">
        <v>520</v>
      </c>
      <c r="C1727" s="1" t="s">
        <v>426</v>
      </c>
      <c r="D1727" s="1">
        <v>0</v>
      </c>
      <c r="E1727" s="34" t="s">
        <v>523</v>
      </c>
      <c r="F1727" s="32">
        <v>6315</v>
      </c>
      <c r="G1727" s="32"/>
      <c r="H1727" s="32"/>
      <c r="I1727" s="13">
        <v>-5.0000000000000001E-4</v>
      </c>
    </row>
    <row r="1728" spans="1:9" x14ac:dyDescent="0.3">
      <c r="A1728" s="14">
        <v>44441</v>
      </c>
      <c r="B1728" s="1" t="s">
        <v>519</v>
      </c>
      <c r="C1728" s="1" t="s">
        <v>426</v>
      </c>
      <c r="D1728" s="1">
        <v>5.0000000000000001E-3</v>
      </c>
      <c r="E1728" s="34" t="s">
        <v>524</v>
      </c>
      <c r="F1728" s="32">
        <v>2122</v>
      </c>
      <c r="G1728" s="32"/>
      <c r="H1728" s="32"/>
      <c r="I1728" s="13">
        <v>5.4999999999999997E-3</v>
      </c>
    </row>
    <row r="1729" spans="1:9" x14ac:dyDescent="0.3">
      <c r="A1729" s="14">
        <v>44441</v>
      </c>
      <c r="B1729" s="1" t="s">
        <v>503</v>
      </c>
      <c r="C1729" s="1" t="s">
        <v>426</v>
      </c>
      <c r="D1729" s="1">
        <v>1.4999999999999999E-2</v>
      </c>
      <c r="E1729" s="34" t="s">
        <v>551</v>
      </c>
      <c r="F1729" s="32">
        <v>1921</v>
      </c>
      <c r="G1729" s="32"/>
      <c r="H1729" s="32"/>
      <c r="I1729" s="13">
        <v>7.0000000000000001E-3</v>
      </c>
    </row>
    <row r="1730" spans="1:9" x14ac:dyDescent="0.3">
      <c r="A1730" s="14">
        <v>44455</v>
      </c>
      <c r="B1730" s="1" t="s">
        <v>468</v>
      </c>
      <c r="C1730" s="1" t="s">
        <v>426</v>
      </c>
      <c r="D1730" s="1">
        <v>2.2499999999999999E-2</v>
      </c>
      <c r="E1730" s="34" t="s">
        <v>552</v>
      </c>
      <c r="F1730" s="32">
        <v>3138</v>
      </c>
      <c r="G1730" s="32"/>
      <c r="H1730" s="32"/>
      <c r="I1730" s="13">
        <v>-6.6E-3</v>
      </c>
    </row>
    <row r="1731" spans="1:9" x14ac:dyDescent="0.3">
      <c r="A1731" s="14">
        <v>44455</v>
      </c>
      <c r="B1731" s="1" t="s">
        <v>486</v>
      </c>
      <c r="C1731" s="1" t="s">
        <v>426</v>
      </c>
      <c r="D1731" s="1">
        <v>2.5000000000000001E-3</v>
      </c>
      <c r="E1731" s="34" t="s">
        <v>553</v>
      </c>
      <c r="F1731" s="32">
        <v>2652</v>
      </c>
      <c r="G1731" s="32"/>
      <c r="H1731" s="32"/>
      <c r="I1731" s="13">
        <v>-4.7999999999999996E-3</v>
      </c>
    </row>
    <row r="1732" spans="1:9" x14ac:dyDescent="0.3">
      <c r="A1732" s="14">
        <v>44455</v>
      </c>
      <c r="B1732" s="1" t="s">
        <v>521</v>
      </c>
      <c r="C1732" s="1" t="s">
        <v>426</v>
      </c>
      <c r="D1732" s="1">
        <v>0</v>
      </c>
      <c r="E1732" s="34" t="s">
        <v>528</v>
      </c>
      <c r="F1732" s="32">
        <v>3208</v>
      </c>
      <c r="G1732" s="32"/>
      <c r="H1732" s="32"/>
      <c r="I1732" s="13">
        <v>-4.1999999999999997E-3</v>
      </c>
    </row>
    <row r="1733" spans="1:9" x14ac:dyDescent="0.3">
      <c r="A1733" s="14">
        <v>44455</v>
      </c>
      <c r="B1733" s="1" t="s">
        <v>513</v>
      </c>
      <c r="C1733" s="1" t="s">
        <v>438</v>
      </c>
      <c r="D1733" s="1">
        <v>1E-3</v>
      </c>
      <c r="E1733" s="34" t="s">
        <v>554</v>
      </c>
      <c r="F1733" s="32">
        <v>988</v>
      </c>
      <c r="G1733" s="32"/>
      <c r="H1733" s="32"/>
      <c r="I1733" s="13">
        <v>-2.18E-2</v>
      </c>
    </row>
    <row r="1734" spans="1:9" x14ac:dyDescent="0.3">
      <c r="A1734" s="14">
        <v>44455</v>
      </c>
      <c r="B1734" s="1" t="s">
        <v>517</v>
      </c>
      <c r="C1734" s="1" t="s">
        <v>438</v>
      </c>
      <c r="D1734" s="1">
        <v>1E-3</v>
      </c>
      <c r="E1734" s="34" t="s">
        <v>532</v>
      </c>
      <c r="F1734" s="32">
        <v>541</v>
      </c>
      <c r="G1734" s="32"/>
      <c r="H1734" s="32"/>
      <c r="I1734" s="13">
        <v>-1.6799999999999999E-2</v>
      </c>
    </row>
    <row r="1735" spans="1:9" x14ac:dyDescent="0.3">
      <c r="A1735" s="14">
        <v>44455</v>
      </c>
      <c r="B1735" s="1" t="s">
        <v>447</v>
      </c>
      <c r="C1735" s="1" t="s">
        <v>438</v>
      </c>
      <c r="D1735" s="1">
        <v>1.7999999999999999E-2</v>
      </c>
      <c r="E1735" s="34" t="s">
        <v>555</v>
      </c>
      <c r="F1735" s="32">
        <v>333</v>
      </c>
      <c r="G1735" s="32"/>
      <c r="H1735" s="32"/>
      <c r="I1735" s="13">
        <v>-1.29E-2</v>
      </c>
    </row>
    <row r="1736" spans="1:9" x14ac:dyDescent="0.3">
      <c r="A1736" s="14">
        <v>44476</v>
      </c>
      <c r="B1736" s="1" t="s">
        <v>470</v>
      </c>
      <c r="C1736" s="1" t="s">
        <v>426</v>
      </c>
      <c r="D1736" s="1">
        <v>2.5000000000000001E-2</v>
      </c>
      <c r="E1736" s="34" t="s">
        <v>556</v>
      </c>
      <c r="F1736" s="32">
        <v>2956</v>
      </c>
      <c r="G1736" s="32"/>
      <c r="H1736" s="32"/>
      <c r="I1736" s="13">
        <v>-5.0000000000000001E-4</v>
      </c>
    </row>
    <row r="1737" spans="1:9" x14ac:dyDescent="0.3">
      <c r="A1737" s="14">
        <v>44476</v>
      </c>
      <c r="B1737" s="1" t="s">
        <v>520</v>
      </c>
      <c r="C1737" s="1" t="s">
        <v>426</v>
      </c>
      <c r="D1737" s="1">
        <v>0</v>
      </c>
      <c r="E1737" s="34" t="s">
        <v>523</v>
      </c>
      <c r="F1737" s="32">
        <v>4930</v>
      </c>
      <c r="G1737" s="32"/>
      <c r="H1737" s="32"/>
      <c r="I1737" s="13">
        <v>1.5E-3</v>
      </c>
    </row>
    <row r="1738" spans="1:9" x14ac:dyDescent="0.3">
      <c r="A1738" s="14">
        <v>44476</v>
      </c>
      <c r="B1738" s="1" t="s">
        <v>537</v>
      </c>
      <c r="C1738" s="1" t="s">
        <v>426</v>
      </c>
      <c r="D1738" s="1">
        <v>7.4999999999999997E-3</v>
      </c>
      <c r="E1738" s="34" t="s">
        <v>557</v>
      </c>
      <c r="F1738" s="32">
        <v>2035</v>
      </c>
      <c r="G1738" s="32"/>
      <c r="H1738" s="32"/>
      <c r="I1738" s="13">
        <v>9.5999999999999992E-3</v>
      </c>
    </row>
    <row r="1739" spans="1:9" x14ac:dyDescent="0.3">
      <c r="A1739" s="14">
        <v>44476</v>
      </c>
      <c r="B1739" s="1" t="s">
        <v>484</v>
      </c>
      <c r="C1739" s="1" t="s">
        <v>426</v>
      </c>
      <c r="D1739" s="1">
        <v>1.7500000000000002E-2</v>
      </c>
      <c r="E1739" s="34" t="s">
        <v>558</v>
      </c>
      <c r="F1739" s="32">
        <v>1078</v>
      </c>
      <c r="G1739" s="32"/>
      <c r="H1739" s="32"/>
      <c r="I1739" s="13">
        <v>1.04E-2</v>
      </c>
    </row>
    <row r="1740" spans="1:9" x14ac:dyDescent="0.3">
      <c r="A1740" s="14">
        <v>44490</v>
      </c>
      <c r="B1740" s="1" t="s">
        <v>506</v>
      </c>
      <c r="C1740" s="1" t="s">
        <v>426</v>
      </c>
      <c r="D1740" s="1">
        <v>0</v>
      </c>
      <c r="E1740" s="34" t="s">
        <v>559</v>
      </c>
      <c r="F1740" s="32">
        <v>3196</v>
      </c>
      <c r="G1740" s="32"/>
      <c r="H1740" s="32"/>
      <c r="I1740" s="13">
        <v>-5.0000000000000001E-3</v>
      </c>
    </row>
    <row r="1741" spans="1:9" x14ac:dyDescent="0.3">
      <c r="A1741" s="14">
        <v>44490</v>
      </c>
      <c r="B1741" s="1" t="s">
        <v>477</v>
      </c>
      <c r="C1741" s="1" t="s">
        <v>426</v>
      </c>
      <c r="D1741" s="1">
        <v>0.01</v>
      </c>
      <c r="E1741" s="34" t="s">
        <v>560</v>
      </c>
      <c r="F1741" s="32">
        <v>2611</v>
      </c>
      <c r="G1741" s="32"/>
      <c r="H1741" s="32"/>
      <c r="I1741" s="13">
        <v>-4.4000000000000003E-3</v>
      </c>
    </row>
    <row r="1742" spans="1:9" x14ac:dyDescent="0.3">
      <c r="A1742" s="14">
        <v>44490</v>
      </c>
      <c r="B1742" s="1" t="s">
        <v>481</v>
      </c>
      <c r="C1742" s="1" t="s">
        <v>426</v>
      </c>
      <c r="D1742" s="1">
        <v>5.0000000000000001E-3</v>
      </c>
      <c r="E1742" s="34" t="s">
        <v>547</v>
      </c>
      <c r="F1742" s="32">
        <v>1685</v>
      </c>
      <c r="G1742" s="32"/>
      <c r="H1742" s="32"/>
      <c r="I1742" s="13">
        <v>-3.8E-3</v>
      </c>
    </row>
    <row r="1743" spans="1:9" x14ac:dyDescent="0.3">
      <c r="A1743" s="14">
        <v>44490</v>
      </c>
      <c r="B1743" s="1" t="s">
        <v>513</v>
      </c>
      <c r="C1743" s="1" t="s">
        <v>438</v>
      </c>
      <c r="D1743" s="1">
        <v>1E-3</v>
      </c>
      <c r="E1743" s="34" t="s">
        <v>554</v>
      </c>
      <c r="F1743" s="32">
        <v>984</v>
      </c>
      <c r="G1743" s="32"/>
      <c r="H1743" s="32"/>
      <c r="I1743" s="13">
        <v>-2.29E-2</v>
      </c>
    </row>
    <row r="1744" spans="1:9" x14ac:dyDescent="0.3">
      <c r="A1744" s="14">
        <v>44490</v>
      </c>
      <c r="B1744" s="1" t="s">
        <v>522</v>
      </c>
      <c r="C1744" s="1" t="s">
        <v>435</v>
      </c>
      <c r="D1744" s="1">
        <v>1E-3</v>
      </c>
      <c r="E1744" s="34" t="s">
        <v>561</v>
      </c>
      <c r="F1744" s="32">
        <v>389</v>
      </c>
      <c r="G1744" s="32"/>
      <c r="H1744" s="32"/>
      <c r="I1744" s="13">
        <v>-1.41E-2</v>
      </c>
    </row>
    <row r="1745" spans="1:9" x14ac:dyDescent="0.3">
      <c r="A1745" s="14">
        <v>44490</v>
      </c>
      <c r="B1745" s="1" t="s">
        <v>487</v>
      </c>
      <c r="C1745" s="1" t="s">
        <v>438</v>
      </c>
      <c r="D1745" s="1">
        <v>1E-3</v>
      </c>
      <c r="E1745" s="34" t="s">
        <v>533</v>
      </c>
      <c r="F1745" s="32">
        <v>819</v>
      </c>
      <c r="G1745" s="32"/>
      <c r="H1745" s="32"/>
      <c r="I1745" s="13">
        <v>-1.2200000000000001E-2</v>
      </c>
    </row>
    <row r="1746" spans="1:9" x14ac:dyDescent="0.3">
      <c r="A1746" s="14">
        <v>44504</v>
      </c>
      <c r="B1746" s="1" t="s">
        <v>520</v>
      </c>
      <c r="C1746" s="1" t="s">
        <v>426</v>
      </c>
      <c r="D1746" s="1">
        <v>0</v>
      </c>
      <c r="E1746" s="34" t="s">
        <v>523</v>
      </c>
      <c r="F1746" s="32">
        <v>7978</v>
      </c>
      <c r="G1746" s="32"/>
      <c r="H1746" s="32"/>
      <c r="I1746" s="13">
        <v>1.6000000000000001E-3</v>
      </c>
    </row>
    <row r="1747" spans="1:9" x14ac:dyDescent="0.3">
      <c r="A1747" s="14">
        <v>44504</v>
      </c>
      <c r="B1747" s="1" t="s">
        <v>490</v>
      </c>
      <c r="C1747" s="1" t="s">
        <v>426</v>
      </c>
      <c r="D1747" s="1">
        <v>1.7500000000000002E-2</v>
      </c>
      <c r="E1747" s="34" t="s">
        <v>562</v>
      </c>
      <c r="F1747" s="32">
        <v>2067</v>
      </c>
      <c r="G1747" s="32"/>
      <c r="H1747" s="32"/>
      <c r="I1747" s="13">
        <v>4.4000000000000003E-3</v>
      </c>
    </row>
    <row r="1748" spans="1:9" x14ac:dyDescent="0.3">
      <c r="A1748" s="14">
        <v>44504</v>
      </c>
      <c r="B1748" s="1" t="s">
        <v>537</v>
      </c>
      <c r="C1748" s="1" t="s">
        <v>426</v>
      </c>
      <c r="D1748" s="1">
        <v>7.4999999999999997E-3</v>
      </c>
      <c r="E1748" s="34" t="s">
        <v>557</v>
      </c>
      <c r="F1748" s="32">
        <v>2164</v>
      </c>
      <c r="G1748" s="32"/>
      <c r="H1748" s="32"/>
      <c r="I1748" s="13">
        <v>8.3000000000000001E-3</v>
      </c>
    </row>
    <row r="1749" spans="1:9" x14ac:dyDescent="0.3">
      <c r="A1749" s="14">
        <v>44518</v>
      </c>
      <c r="B1749" s="1" t="s">
        <v>516</v>
      </c>
      <c r="C1749" s="1" t="s">
        <v>426</v>
      </c>
      <c r="D1749" s="1">
        <v>0</v>
      </c>
      <c r="E1749" s="34" t="s">
        <v>538</v>
      </c>
      <c r="F1749" s="32">
        <v>3579</v>
      </c>
      <c r="G1749" s="32"/>
      <c r="H1749" s="32"/>
      <c r="I1749" s="13">
        <v>-6.8999999999999999E-3</v>
      </c>
    </row>
    <row r="1750" spans="1:9" x14ac:dyDescent="0.3">
      <c r="A1750" s="14">
        <v>44518</v>
      </c>
      <c r="B1750" s="1" t="s">
        <v>521</v>
      </c>
      <c r="C1750" s="1" t="s">
        <v>426</v>
      </c>
      <c r="D1750" s="1">
        <v>0</v>
      </c>
      <c r="E1750" s="34" t="s">
        <v>528</v>
      </c>
      <c r="F1750" s="32">
        <v>3383</v>
      </c>
      <c r="G1750" s="32"/>
      <c r="H1750" s="32"/>
      <c r="I1750" s="13">
        <v>-3.7000000000000002E-3</v>
      </c>
    </row>
    <row r="1751" spans="1:9" x14ac:dyDescent="0.3">
      <c r="A1751" s="14">
        <v>44518</v>
      </c>
      <c r="B1751" s="1" t="s">
        <v>462</v>
      </c>
      <c r="C1751" s="1" t="s">
        <v>426</v>
      </c>
      <c r="D1751" s="1">
        <v>2.75E-2</v>
      </c>
      <c r="E1751" s="34" t="s">
        <v>540</v>
      </c>
      <c r="F1751" s="32">
        <v>2412</v>
      </c>
      <c r="G1751" s="32"/>
      <c r="H1751" s="32"/>
      <c r="I1751" s="13">
        <v>-3.7000000000000002E-3</v>
      </c>
    </row>
    <row r="1752" spans="1:9" x14ac:dyDescent="0.3">
      <c r="A1752" s="14">
        <v>44518</v>
      </c>
      <c r="B1752" s="1" t="s">
        <v>513</v>
      </c>
      <c r="C1752" s="1" t="s">
        <v>438</v>
      </c>
      <c r="D1752" s="1">
        <v>1E-3</v>
      </c>
      <c r="E1752" s="34" t="s">
        <v>554</v>
      </c>
      <c r="F1752" s="32">
        <v>565</v>
      </c>
      <c r="G1752" s="32"/>
      <c r="H1752" s="32"/>
      <c r="I1752" s="13">
        <v>-2.3800000000000002E-2</v>
      </c>
    </row>
    <row r="1753" spans="1:9" x14ac:dyDescent="0.3">
      <c r="A1753" s="14">
        <v>44518</v>
      </c>
      <c r="B1753" s="1" t="s">
        <v>491</v>
      </c>
      <c r="C1753" s="1" t="s">
        <v>435</v>
      </c>
      <c r="D1753" s="1">
        <v>1E-3</v>
      </c>
      <c r="E1753" s="34" t="s">
        <v>549</v>
      </c>
      <c r="F1753" s="32">
        <v>573</v>
      </c>
      <c r="G1753" s="32"/>
      <c r="H1753" s="32"/>
      <c r="I1753" s="13">
        <v>-1.7899999999999999E-2</v>
      </c>
    </row>
    <row r="1754" spans="1:9" x14ac:dyDescent="0.3">
      <c r="A1754" s="14">
        <v>44518</v>
      </c>
      <c r="B1754" s="1" t="s">
        <v>472</v>
      </c>
      <c r="C1754" s="1" t="s">
        <v>438</v>
      </c>
      <c r="D1754" s="1">
        <v>7.0000000000000001E-3</v>
      </c>
      <c r="E1754" s="34" t="s">
        <v>563</v>
      </c>
      <c r="F1754" s="32">
        <v>619</v>
      </c>
      <c r="G1754" s="32"/>
      <c r="H1754" s="32"/>
      <c r="I1754" s="13">
        <v>-1.9900000000000001E-2</v>
      </c>
    </row>
    <row r="1755" spans="1:9" x14ac:dyDescent="0.3">
      <c r="A1755" s="14">
        <v>44532</v>
      </c>
      <c r="B1755" s="1" t="s">
        <v>470</v>
      </c>
      <c r="C1755" s="1" t="s">
        <v>426</v>
      </c>
      <c r="D1755" s="1">
        <v>2.5000000000000001E-2</v>
      </c>
      <c r="E1755" s="34" t="s">
        <v>556</v>
      </c>
      <c r="F1755" s="32">
        <v>2666</v>
      </c>
      <c r="G1755" s="32"/>
      <c r="H1755" s="32"/>
      <c r="I1755" s="13">
        <v>-1.9E-3</v>
      </c>
    </row>
    <row r="1756" spans="1:9" x14ac:dyDescent="0.3">
      <c r="A1756" s="14">
        <v>44532</v>
      </c>
      <c r="B1756" s="1" t="s">
        <v>450</v>
      </c>
      <c r="C1756" s="1" t="s">
        <v>426</v>
      </c>
      <c r="D1756" s="1">
        <v>4.4999999999999998E-2</v>
      </c>
      <c r="E1756" s="34" t="s">
        <v>564</v>
      </c>
      <c r="F1756" s="32">
        <v>888</v>
      </c>
      <c r="G1756" s="32"/>
      <c r="H1756" s="32"/>
      <c r="I1756" s="13">
        <v>3.8E-3</v>
      </c>
    </row>
    <row r="1757" spans="1:9" x14ac:dyDescent="0.3">
      <c r="A1757" s="14">
        <v>44532</v>
      </c>
      <c r="B1757" s="1" t="s">
        <v>466</v>
      </c>
      <c r="C1757" s="1" t="s">
        <v>426</v>
      </c>
      <c r="D1757" s="1">
        <v>3.2500000000000001E-2</v>
      </c>
      <c r="E1757" s="34" t="s">
        <v>565</v>
      </c>
      <c r="F1757" s="32">
        <v>1436</v>
      </c>
      <c r="G1757" s="32"/>
      <c r="H1757" s="32"/>
      <c r="I1757" s="13">
        <v>5.0000000000000001E-3</v>
      </c>
    </row>
    <row r="1758" spans="1:9" x14ac:dyDescent="0.3">
      <c r="A1758" s="23">
        <v>44567</v>
      </c>
      <c r="B1758" s="24" t="s">
        <v>566</v>
      </c>
      <c r="C1758" s="25" t="s">
        <v>426</v>
      </c>
      <c r="D1758" s="35">
        <v>0</v>
      </c>
      <c r="E1758" s="26">
        <v>48359</v>
      </c>
      <c r="F1758" s="27">
        <v>5870</v>
      </c>
      <c r="G1758" s="32"/>
      <c r="H1758" s="32"/>
      <c r="I1758" s="13">
        <v>3.0000000000000001E-3</v>
      </c>
    </row>
    <row r="1759" spans="1:9" x14ac:dyDescent="0.3">
      <c r="A1759" s="23">
        <v>44567</v>
      </c>
      <c r="B1759" s="24" t="s">
        <v>511</v>
      </c>
      <c r="C1759" s="25" t="s">
        <v>426</v>
      </c>
      <c r="D1759" s="35">
        <v>5.0000000000000001E-3</v>
      </c>
      <c r="E1759" s="26">
        <v>51281</v>
      </c>
      <c r="F1759" s="27">
        <v>1796</v>
      </c>
      <c r="G1759" s="32"/>
      <c r="H1759" s="32"/>
      <c r="I1759" s="13">
        <v>6.8999999999999999E-3</v>
      </c>
    </row>
    <row r="1760" spans="1:9" x14ac:dyDescent="0.3">
      <c r="A1760" s="23">
        <v>44567</v>
      </c>
      <c r="B1760" s="24" t="s">
        <v>537</v>
      </c>
      <c r="C1760" s="25" t="s">
        <v>426</v>
      </c>
      <c r="D1760" s="35">
        <v>7.4999999999999997E-3</v>
      </c>
      <c r="E1760" s="26">
        <v>56029</v>
      </c>
      <c r="F1760" s="27">
        <v>3331</v>
      </c>
      <c r="G1760" s="32"/>
      <c r="H1760" s="32"/>
      <c r="I1760" s="13">
        <v>9.9000000000000008E-3</v>
      </c>
    </row>
    <row r="1761" spans="1:9" x14ac:dyDescent="0.3">
      <c r="A1761" s="23">
        <v>44581</v>
      </c>
      <c r="B1761" s="24" t="s">
        <v>567</v>
      </c>
      <c r="C1761" s="25" t="s">
        <v>426</v>
      </c>
      <c r="D1761" s="35">
        <v>0</v>
      </c>
      <c r="E1761" s="26">
        <v>45713</v>
      </c>
      <c r="F1761" s="27">
        <v>5184</v>
      </c>
      <c r="G1761" s="32"/>
      <c r="H1761" s="32"/>
      <c r="I1761" s="13">
        <v>-3.5000000000000001E-3</v>
      </c>
    </row>
    <row r="1762" spans="1:9" x14ac:dyDescent="0.3">
      <c r="A1762" s="23">
        <v>44581</v>
      </c>
      <c r="B1762" s="24" t="s">
        <v>521</v>
      </c>
      <c r="C1762" s="25" t="s">
        <v>426</v>
      </c>
      <c r="D1762" s="35">
        <v>0</v>
      </c>
      <c r="E1762" s="26">
        <v>46443</v>
      </c>
      <c r="F1762" s="27">
        <v>5157</v>
      </c>
      <c r="G1762" s="32"/>
      <c r="H1762" s="32"/>
      <c r="I1762" s="13">
        <v>-1.5E-3</v>
      </c>
    </row>
    <row r="1763" spans="1:9" x14ac:dyDescent="0.3">
      <c r="A1763" s="23">
        <v>44581</v>
      </c>
      <c r="B1763" s="24" t="s">
        <v>500</v>
      </c>
      <c r="C1763" s="25" t="s">
        <v>426</v>
      </c>
      <c r="D1763" s="35">
        <v>7.4999999999999997E-3</v>
      </c>
      <c r="E1763" s="26">
        <v>47082</v>
      </c>
      <c r="F1763" s="27">
        <v>2788</v>
      </c>
      <c r="G1763" s="32"/>
      <c r="H1763" s="32"/>
      <c r="I1763" s="13">
        <v>-1E-4</v>
      </c>
    </row>
    <row r="1764" spans="1:9" x14ac:dyDescent="0.3">
      <c r="A1764" s="23">
        <v>44581</v>
      </c>
      <c r="B1764" s="24" t="s">
        <v>513</v>
      </c>
      <c r="C1764" s="25" t="s">
        <v>438</v>
      </c>
      <c r="D1764" s="35">
        <v>1E-3</v>
      </c>
      <c r="E1764" s="26">
        <v>46082</v>
      </c>
      <c r="F1764" s="27">
        <v>815</v>
      </c>
      <c r="G1764" s="32"/>
      <c r="H1764" s="32"/>
      <c r="I1764" s="13">
        <v>-2.0799999999999999E-2</v>
      </c>
    </row>
    <row r="1765" spans="1:9" x14ac:dyDescent="0.3">
      <c r="A1765" s="23">
        <v>44581</v>
      </c>
      <c r="B1765" s="24" t="s">
        <v>517</v>
      </c>
      <c r="C1765" s="25" t="s">
        <v>438</v>
      </c>
      <c r="D1765" s="35">
        <v>1E-3</v>
      </c>
      <c r="E1765" s="26">
        <v>48054</v>
      </c>
      <c r="F1765" s="27">
        <v>776</v>
      </c>
      <c r="G1765" s="32"/>
      <c r="H1765" s="32"/>
      <c r="I1765" s="13">
        <v>-1.4999999999999999E-2</v>
      </c>
    </row>
    <row r="1766" spans="1:9" x14ac:dyDescent="0.3">
      <c r="A1766" s="23">
        <v>44581</v>
      </c>
      <c r="B1766" s="24" t="s">
        <v>522</v>
      </c>
      <c r="C1766" s="25" t="s">
        <v>435</v>
      </c>
      <c r="D1766" s="35">
        <v>1E-3</v>
      </c>
      <c r="E1766" s="26">
        <v>48274</v>
      </c>
      <c r="F1766" s="27">
        <v>590</v>
      </c>
      <c r="G1766" s="32"/>
      <c r="H1766" s="32"/>
      <c r="I1766" s="13">
        <v>-1.3299999999999999E-2</v>
      </c>
    </row>
    <row r="1767" spans="1:9" x14ac:dyDescent="0.3">
      <c r="A1767" s="23">
        <v>44595</v>
      </c>
      <c r="B1767" s="24" t="s">
        <v>512</v>
      </c>
      <c r="C1767" s="25" t="s">
        <v>426</v>
      </c>
      <c r="D1767" s="35">
        <v>0</v>
      </c>
      <c r="E1767" s="26">
        <v>47812</v>
      </c>
      <c r="F1767" s="27">
        <v>3296</v>
      </c>
      <c r="G1767" s="32"/>
      <c r="H1767" s="32"/>
      <c r="I1767" s="13">
        <v>3.0000000000000001E-3</v>
      </c>
    </row>
    <row r="1768" spans="1:9" x14ac:dyDescent="0.3">
      <c r="A1768" s="23">
        <v>44595</v>
      </c>
      <c r="B1768" s="24" t="s">
        <v>566</v>
      </c>
      <c r="C1768" s="25" t="s">
        <v>426</v>
      </c>
      <c r="D1768" s="35">
        <v>0</v>
      </c>
      <c r="E1768" s="26">
        <v>48359</v>
      </c>
      <c r="F1768" s="27">
        <v>3435</v>
      </c>
      <c r="G1768" s="32"/>
      <c r="H1768" s="32"/>
      <c r="I1768" s="13">
        <v>4.4999999999999997E-3</v>
      </c>
    </row>
    <row r="1769" spans="1:9" x14ac:dyDescent="0.3">
      <c r="A1769" s="23">
        <v>44595</v>
      </c>
      <c r="B1769" s="24" t="s">
        <v>519</v>
      </c>
      <c r="C1769" s="25" t="s">
        <v>426</v>
      </c>
      <c r="D1769" s="35">
        <v>5.0000000000000001E-3</v>
      </c>
      <c r="E1769" s="26">
        <v>52773</v>
      </c>
      <c r="F1769" s="27">
        <v>2784</v>
      </c>
      <c r="G1769" s="32"/>
      <c r="H1769" s="32"/>
      <c r="I1769" s="13">
        <v>8.5000000000000006E-3</v>
      </c>
    </row>
    <row r="1770" spans="1:9" x14ac:dyDescent="0.3">
      <c r="A1770" s="23">
        <v>44595</v>
      </c>
      <c r="B1770" s="24" t="s">
        <v>537</v>
      </c>
      <c r="C1770" s="25" t="s">
        <v>426</v>
      </c>
      <c r="D1770" s="35">
        <v>7.4999999999999997E-3</v>
      </c>
      <c r="E1770" s="26">
        <v>56029</v>
      </c>
      <c r="F1770" s="27">
        <v>1981</v>
      </c>
      <c r="G1770" s="32"/>
      <c r="H1770" s="32"/>
      <c r="I1770" s="13">
        <v>1.0500000000000001E-2</v>
      </c>
    </row>
    <row r="1771" spans="1:9" x14ac:dyDescent="0.3">
      <c r="A1771" s="23">
        <v>44609</v>
      </c>
      <c r="B1771" s="24" t="s">
        <v>568</v>
      </c>
      <c r="C1771" s="25" t="s">
        <v>426</v>
      </c>
      <c r="D1771" s="35">
        <v>0</v>
      </c>
      <c r="E1771" s="26">
        <v>45713</v>
      </c>
      <c r="F1771" s="27">
        <v>4650</v>
      </c>
      <c r="G1771" s="32"/>
      <c r="H1771" s="32"/>
      <c r="I1771" s="13">
        <v>-8.0000000000000004E-4</v>
      </c>
    </row>
    <row r="1772" spans="1:9" x14ac:dyDescent="0.3">
      <c r="A1772" s="23">
        <v>44609</v>
      </c>
      <c r="B1772" s="24" t="s">
        <v>521</v>
      </c>
      <c r="C1772" s="25" t="s">
        <v>426</v>
      </c>
      <c r="D1772" s="35">
        <v>0</v>
      </c>
      <c r="E1772" s="26">
        <v>46443</v>
      </c>
      <c r="F1772" s="27">
        <v>5856</v>
      </c>
      <c r="G1772" s="32"/>
      <c r="H1772" s="32"/>
      <c r="I1772" s="13">
        <v>2.3E-3</v>
      </c>
    </row>
    <row r="1773" spans="1:9" x14ac:dyDescent="0.3">
      <c r="A1773" s="23">
        <v>44609</v>
      </c>
      <c r="B1773" s="24" t="s">
        <v>495</v>
      </c>
      <c r="C1773" s="25" t="s">
        <v>426</v>
      </c>
      <c r="D1773" s="35">
        <v>7.4999999999999997E-3</v>
      </c>
      <c r="E1773" s="26">
        <v>46898</v>
      </c>
      <c r="F1773" s="27">
        <v>3247</v>
      </c>
      <c r="G1773" s="32"/>
      <c r="H1773" s="32"/>
      <c r="I1773" s="13">
        <v>3.3E-3</v>
      </c>
    </row>
    <row r="1774" spans="1:9" x14ac:dyDescent="0.3">
      <c r="A1774" s="23">
        <v>44609</v>
      </c>
      <c r="B1774" s="24" t="s">
        <v>517</v>
      </c>
      <c r="C1774" s="25" t="s">
        <v>438</v>
      </c>
      <c r="D1774" s="35">
        <v>1E-3</v>
      </c>
      <c r="E1774" s="26">
        <v>48024</v>
      </c>
      <c r="F1774" s="27">
        <v>945</v>
      </c>
      <c r="G1774" s="32"/>
      <c r="H1774" s="32"/>
      <c r="I1774" s="13">
        <v>-1.2E-2</v>
      </c>
    </row>
    <row r="1775" spans="1:9" x14ac:dyDescent="0.3">
      <c r="A1775" s="23">
        <v>44609</v>
      </c>
      <c r="B1775" s="24" t="s">
        <v>522</v>
      </c>
      <c r="C1775" s="25" t="s">
        <v>435</v>
      </c>
      <c r="D1775" s="35">
        <v>1E-3</v>
      </c>
      <c r="E1775" s="26">
        <v>48274</v>
      </c>
      <c r="F1775" s="27">
        <v>625</v>
      </c>
      <c r="G1775" s="32"/>
      <c r="H1775" s="32"/>
      <c r="I1775" s="13">
        <v>-1.01E-2</v>
      </c>
    </row>
    <row r="1776" spans="1:9" x14ac:dyDescent="0.3">
      <c r="A1776" s="23">
        <v>44609</v>
      </c>
      <c r="B1776" s="24" t="s">
        <v>514</v>
      </c>
      <c r="C1776" s="25" t="s">
        <v>435</v>
      </c>
      <c r="D1776" s="35">
        <v>1E-3</v>
      </c>
      <c r="E1776" s="26">
        <v>49735</v>
      </c>
      <c r="F1776" s="27">
        <v>310</v>
      </c>
      <c r="G1776" s="32"/>
      <c r="H1776" s="32"/>
      <c r="I1776" s="13">
        <v>-8.6999999999999994E-3</v>
      </c>
    </row>
    <row r="1777" spans="1:9" x14ac:dyDescent="0.3">
      <c r="A1777" s="23">
        <v>44623</v>
      </c>
      <c r="B1777" s="24" t="s">
        <v>566</v>
      </c>
      <c r="C1777" s="25" t="s">
        <v>426</v>
      </c>
      <c r="D1777" s="35">
        <v>0</v>
      </c>
      <c r="E1777" s="26">
        <v>48359</v>
      </c>
      <c r="F1777" s="27">
        <v>7734</v>
      </c>
      <c r="G1777" s="32"/>
      <c r="H1777" s="32"/>
      <c r="I1777" s="13">
        <v>5.1999999999999998E-3</v>
      </c>
    </row>
    <row r="1778" spans="1:9" x14ac:dyDescent="0.3">
      <c r="A1778" s="23">
        <v>44623</v>
      </c>
      <c r="B1778" s="24" t="s">
        <v>466</v>
      </c>
      <c r="C1778" s="25" t="s">
        <v>426</v>
      </c>
      <c r="D1778" s="35">
        <v>3.2500000000000001E-2</v>
      </c>
      <c r="E1778" s="26">
        <v>53107</v>
      </c>
      <c r="F1778" s="27">
        <v>2442</v>
      </c>
      <c r="G1778" s="32"/>
      <c r="H1778" s="32"/>
      <c r="I1778" s="13">
        <v>0.01</v>
      </c>
    </row>
    <row r="1779" spans="1:9" x14ac:dyDescent="0.3">
      <c r="A1779" s="23">
        <v>44623</v>
      </c>
      <c r="B1779" s="24" t="s">
        <v>537</v>
      </c>
      <c r="C1779" s="25" t="s">
        <v>426</v>
      </c>
      <c r="D1779" s="35">
        <v>7.4999999999999997E-3</v>
      </c>
      <c r="E1779" s="26">
        <v>56029</v>
      </c>
      <c r="F1779" s="27">
        <v>2330</v>
      </c>
      <c r="G1779" s="32"/>
      <c r="H1779" s="32"/>
      <c r="I1779" s="13">
        <v>1.18E-2</v>
      </c>
    </row>
    <row r="1780" spans="1:9" x14ac:dyDescent="0.3">
      <c r="A1780" s="23">
        <v>44637</v>
      </c>
      <c r="B1780" s="24" t="s">
        <v>481</v>
      </c>
      <c r="C1780" s="25" t="s">
        <v>426</v>
      </c>
      <c r="D1780" s="35">
        <v>5.0000000000000001E-3</v>
      </c>
      <c r="E1780" s="26">
        <v>46167</v>
      </c>
      <c r="F1780" s="27">
        <v>3423</v>
      </c>
      <c r="G1780" s="32"/>
      <c r="H1780" s="32"/>
      <c r="I1780" s="13">
        <v>2E-3</v>
      </c>
    </row>
    <row r="1781" spans="1:9" x14ac:dyDescent="0.3">
      <c r="A1781" s="23">
        <v>44637</v>
      </c>
      <c r="B1781" s="24" t="s">
        <v>521</v>
      </c>
      <c r="C1781" s="25" t="s">
        <v>426</v>
      </c>
      <c r="D1781" s="35">
        <v>0</v>
      </c>
      <c r="E1781" s="26">
        <v>46443</v>
      </c>
      <c r="F1781" s="27">
        <v>4952</v>
      </c>
      <c r="G1781" s="32"/>
      <c r="H1781" s="32"/>
      <c r="I1781" s="13">
        <v>3.2000000000000002E-3</v>
      </c>
    </row>
    <row r="1782" spans="1:9" x14ac:dyDescent="0.3">
      <c r="A1782" s="23">
        <v>44637</v>
      </c>
      <c r="B1782" s="24" t="s">
        <v>504</v>
      </c>
      <c r="C1782" s="25" t="s">
        <v>426</v>
      </c>
      <c r="D1782" s="35">
        <v>5.0000000000000001E-3</v>
      </c>
      <c r="E1782" s="26">
        <v>47263</v>
      </c>
      <c r="F1782" s="27">
        <v>4129</v>
      </c>
      <c r="G1782" s="32"/>
      <c r="H1782" s="32"/>
      <c r="I1782" s="13">
        <v>5.0000000000000001E-3</v>
      </c>
    </row>
    <row r="1783" spans="1:9" x14ac:dyDescent="0.3">
      <c r="A1783" s="23">
        <v>44637</v>
      </c>
      <c r="B1783" s="24" t="s">
        <v>517</v>
      </c>
      <c r="C1783" s="25" t="s">
        <v>438</v>
      </c>
      <c r="D1783" s="35">
        <v>1E-3</v>
      </c>
      <c r="E1783" s="26">
        <v>48024</v>
      </c>
      <c r="F1783" s="27">
        <v>955</v>
      </c>
      <c r="G1783" s="32"/>
      <c r="H1783" s="32"/>
      <c r="I1783" s="13">
        <v>-1.5900000000000001E-2</v>
      </c>
    </row>
    <row r="1784" spans="1:9" x14ac:dyDescent="0.3">
      <c r="A1784" s="23">
        <v>44637</v>
      </c>
      <c r="B1784" s="24" t="s">
        <v>499</v>
      </c>
      <c r="C1784" s="25" t="s">
        <v>438</v>
      </c>
      <c r="D1784" s="35">
        <v>1E-3</v>
      </c>
      <c r="E1784" s="26">
        <v>49851</v>
      </c>
      <c r="F1784" s="27">
        <v>691</v>
      </c>
      <c r="G1784" s="32"/>
      <c r="H1784" s="32"/>
      <c r="I1784" s="13">
        <v>-1.1900000000000001E-2</v>
      </c>
    </row>
    <row r="1785" spans="1:9" x14ac:dyDescent="0.3">
      <c r="A1785" s="23">
        <v>44637</v>
      </c>
      <c r="B1785" s="24" t="s">
        <v>569</v>
      </c>
      <c r="C1785" s="25" t="s">
        <v>438</v>
      </c>
      <c r="D1785" s="35">
        <v>1E-3</v>
      </c>
      <c r="E1785" s="26">
        <v>56060</v>
      </c>
      <c r="F1785" s="27">
        <v>217</v>
      </c>
      <c r="G1785" s="32"/>
      <c r="H1785" s="32"/>
      <c r="I1785" s="13">
        <v>-9.7999999999999997E-3</v>
      </c>
    </row>
    <row r="1786" spans="1:9" x14ac:dyDescent="0.3">
      <c r="A1786" s="23">
        <v>44658</v>
      </c>
      <c r="B1786" s="24" t="s">
        <v>566</v>
      </c>
      <c r="C1786" s="25" t="s">
        <v>426</v>
      </c>
      <c r="D1786" s="35">
        <v>0</v>
      </c>
      <c r="E1786" s="26">
        <v>48359</v>
      </c>
      <c r="F1786" s="27">
        <v>6433</v>
      </c>
      <c r="G1786" s="32"/>
      <c r="H1786" s="32"/>
      <c r="I1786" s="13">
        <v>1.17E-2</v>
      </c>
    </row>
    <row r="1787" spans="1:9" x14ac:dyDescent="0.3">
      <c r="A1787" s="23">
        <v>44658</v>
      </c>
      <c r="B1787" s="24" t="s">
        <v>570</v>
      </c>
      <c r="C1787" s="25" t="s">
        <v>426</v>
      </c>
      <c r="D1787" s="35">
        <v>1.2500000000000001E-2</v>
      </c>
      <c r="E1787" s="26">
        <v>50550</v>
      </c>
      <c r="F1787" s="27">
        <v>3466</v>
      </c>
      <c r="G1787" s="32"/>
      <c r="H1787" s="32"/>
      <c r="I1787" s="13">
        <v>1.4200000000000001E-2</v>
      </c>
    </row>
    <row r="1788" spans="1:9" x14ac:dyDescent="0.3">
      <c r="A1788" s="23">
        <v>44658</v>
      </c>
      <c r="B1788" s="24" t="s">
        <v>518</v>
      </c>
      <c r="C1788" s="25" t="s">
        <v>426</v>
      </c>
      <c r="D1788" s="35">
        <v>5.0000000000000001E-3</v>
      </c>
      <c r="E1788" s="26">
        <v>62969</v>
      </c>
      <c r="F1788" s="27">
        <v>1615</v>
      </c>
      <c r="G1788" s="32"/>
      <c r="H1788" s="32"/>
      <c r="I1788" s="13">
        <v>1.77E-2</v>
      </c>
    </row>
    <row r="1789" spans="1:9" x14ac:dyDescent="0.3">
      <c r="A1789" s="23">
        <v>44672</v>
      </c>
      <c r="B1789" s="24" t="s">
        <v>568</v>
      </c>
      <c r="C1789" s="25" t="s">
        <v>426</v>
      </c>
      <c r="D1789" s="35">
        <v>0</v>
      </c>
      <c r="E1789" s="26">
        <v>45713</v>
      </c>
      <c r="F1789" s="27">
        <v>3645</v>
      </c>
      <c r="G1789" s="32"/>
      <c r="H1789" s="32"/>
      <c r="I1789" s="13">
        <v>5.7999999999999996E-3</v>
      </c>
    </row>
    <row r="1790" spans="1:9" x14ac:dyDescent="0.3">
      <c r="A1790" s="23">
        <v>44672</v>
      </c>
      <c r="B1790" s="24" t="s">
        <v>521</v>
      </c>
      <c r="C1790" s="25" t="s">
        <v>426</v>
      </c>
      <c r="D1790" s="35">
        <v>0</v>
      </c>
      <c r="E1790" s="26">
        <v>46443</v>
      </c>
      <c r="F1790" s="27">
        <v>4450</v>
      </c>
      <c r="G1790" s="32"/>
      <c r="H1790" s="32"/>
      <c r="I1790" s="13">
        <v>8.8000000000000005E-3</v>
      </c>
    </row>
    <row r="1791" spans="1:9" x14ac:dyDescent="0.3">
      <c r="A1791" s="23">
        <v>44672</v>
      </c>
      <c r="B1791" s="24" t="s">
        <v>470</v>
      </c>
      <c r="C1791" s="25" t="s">
        <v>426</v>
      </c>
      <c r="D1791" s="35">
        <v>2.5000000000000001E-2</v>
      </c>
      <c r="E1791" s="26">
        <v>47628</v>
      </c>
      <c r="F1791" s="27">
        <v>2894</v>
      </c>
      <c r="G1791" s="32"/>
      <c r="H1791" s="32"/>
      <c r="I1791" s="13">
        <v>1.12E-2</v>
      </c>
    </row>
    <row r="1792" spans="1:9" x14ac:dyDescent="0.3">
      <c r="A1792" s="23">
        <v>44672</v>
      </c>
      <c r="B1792" s="24" t="s">
        <v>517</v>
      </c>
      <c r="C1792" s="25" t="s">
        <v>438</v>
      </c>
      <c r="D1792" s="35">
        <v>1E-3</v>
      </c>
      <c r="E1792" s="26">
        <v>48054</v>
      </c>
      <c r="F1792" s="27">
        <v>732</v>
      </c>
      <c r="G1792" s="32"/>
      <c r="H1792" s="32"/>
      <c r="I1792" s="13">
        <v>-1.6299999999999999E-2</v>
      </c>
    </row>
    <row r="1793" spans="1:9" x14ac:dyDescent="0.3">
      <c r="A1793" s="23">
        <v>44672</v>
      </c>
      <c r="B1793" s="24" t="s">
        <v>514</v>
      </c>
      <c r="C1793" s="25" t="s">
        <v>435</v>
      </c>
      <c r="D1793" s="35">
        <v>1E-3</v>
      </c>
      <c r="E1793" s="26">
        <v>49735</v>
      </c>
      <c r="F1793" s="27">
        <v>550</v>
      </c>
      <c r="G1793" s="32"/>
      <c r="H1793" s="32"/>
      <c r="I1793" s="13">
        <v>-1.06E-2</v>
      </c>
    </row>
    <row r="1794" spans="1:9" x14ac:dyDescent="0.3">
      <c r="A1794" s="23">
        <v>44672</v>
      </c>
      <c r="B1794" s="24" t="s">
        <v>569</v>
      </c>
      <c r="C1794" s="25" t="s">
        <v>438</v>
      </c>
      <c r="D1794" s="35">
        <v>1E-3</v>
      </c>
      <c r="E1794" s="26">
        <v>56090</v>
      </c>
      <c r="F1794" s="27">
        <v>337</v>
      </c>
      <c r="G1794" s="32"/>
      <c r="H1794" s="32"/>
      <c r="I1794" s="13">
        <v>-8.3000000000000001E-3</v>
      </c>
    </row>
    <row r="1795" spans="1:9" x14ac:dyDescent="0.3">
      <c r="A1795" s="23">
        <v>44686</v>
      </c>
      <c r="B1795" s="24" t="s">
        <v>566</v>
      </c>
      <c r="C1795" s="25" t="s">
        <v>426</v>
      </c>
      <c r="D1795" s="35">
        <v>0</v>
      </c>
      <c r="E1795" s="26">
        <v>48359</v>
      </c>
      <c r="F1795" s="27">
        <v>6279</v>
      </c>
      <c r="G1795" s="32"/>
      <c r="H1795" s="32"/>
      <c r="I1795" s="13">
        <v>1.5100000000000001E-2</v>
      </c>
    </row>
    <row r="1796" spans="1:9" x14ac:dyDescent="0.3">
      <c r="A1796" s="23">
        <v>44686</v>
      </c>
      <c r="B1796" s="24" t="s">
        <v>511</v>
      </c>
      <c r="C1796" s="25" t="s">
        <v>426</v>
      </c>
      <c r="D1796" s="35">
        <v>5.0000000000000001E-3</v>
      </c>
      <c r="E1796" s="26">
        <v>51281</v>
      </c>
      <c r="F1796" s="27">
        <v>2268</v>
      </c>
      <c r="G1796" s="32"/>
      <c r="H1796" s="32"/>
      <c r="I1796" s="13">
        <v>1.83E-2</v>
      </c>
    </row>
    <row r="1797" spans="1:9" x14ac:dyDescent="0.3">
      <c r="A1797" s="23">
        <v>44686</v>
      </c>
      <c r="B1797" s="24" t="s">
        <v>537</v>
      </c>
      <c r="C1797" s="25" t="s">
        <v>426</v>
      </c>
      <c r="D1797" s="35">
        <v>7.4999999999999997E-3</v>
      </c>
      <c r="E1797" s="26">
        <v>56029</v>
      </c>
      <c r="F1797" s="27">
        <v>2452</v>
      </c>
      <c r="G1797" s="32"/>
      <c r="H1797" s="32"/>
      <c r="I1797" s="13">
        <v>1.9599999999999999E-2</v>
      </c>
    </row>
    <row r="1798" spans="1:9" x14ac:dyDescent="0.3">
      <c r="A1798" s="23">
        <v>44700</v>
      </c>
      <c r="B1798" s="24" t="s">
        <v>568</v>
      </c>
      <c r="C1798" s="25" t="s">
        <v>426</v>
      </c>
      <c r="D1798" s="35">
        <v>0</v>
      </c>
      <c r="E1798" s="26">
        <v>45713</v>
      </c>
      <c r="F1798" s="27">
        <v>4222</v>
      </c>
      <c r="G1798" s="32"/>
      <c r="H1798" s="32"/>
      <c r="I1798" s="13">
        <v>6.3E-3</v>
      </c>
    </row>
    <row r="1799" spans="1:9" x14ac:dyDescent="0.3">
      <c r="A1799" s="23">
        <v>44700</v>
      </c>
      <c r="B1799" s="24" t="s">
        <v>510</v>
      </c>
      <c r="C1799" s="25" t="s">
        <v>426</v>
      </c>
      <c r="D1799" s="35">
        <v>0</v>
      </c>
      <c r="E1799" s="26">
        <v>46078</v>
      </c>
      <c r="F1799" s="27">
        <v>4194</v>
      </c>
      <c r="G1799" s="32"/>
      <c r="H1799" s="32"/>
      <c r="I1799" s="13">
        <v>7.7000000000000002E-3</v>
      </c>
    </row>
    <row r="1800" spans="1:9" x14ac:dyDescent="0.3">
      <c r="A1800" s="23">
        <v>44700</v>
      </c>
      <c r="B1800" s="24" t="s">
        <v>571</v>
      </c>
      <c r="C1800" s="25" t="s">
        <v>426</v>
      </c>
      <c r="D1800" s="35">
        <v>7.4999999999999997E-3</v>
      </c>
      <c r="E1800" s="26">
        <v>46808</v>
      </c>
      <c r="F1800" s="27">
        <v>5778</v>
      </c>
      <c r="G1800" s="32"/>
      <c r="H1800" s="32"/>
      <c r="I1800" s="13">
        <v>1.06E-2</v>
      </c>
    </row>
    <row r="1801" spans="1:9" x14ac:dyDescent="0.3">
      <c r="A1801" s="23">
        <v>44700</v>
      </c>
      <c r="B1801" s="24" t="s">
        <v>517</v>
      </c>
      <c r="C1801" s="25" t="s">
        <v>438</v>
      </c>
      <c r="D1801" s="35">
        <v>1E-3</v>
      </c>
      <c r="E1801" s="26">
        <v>48054</v>
      </c>
      <c r="F1801" s="27">
        <v>738</v>
      </c>
      <c r="G1801" s="32"/>
      <c r="H1801" s="32"/>
      <c r="I1801" s="13">
        <v>-1.18E-2</v>
      </c>
    </row>
    <row r="1802" spans="1:9" x14ac:dyDescent="0.3">
      <c r="A1802" s="23">
        <v>44700</v>
      </c>
      <c r="B1802" s="24" t="s">
        <v>522</v>
      </c>
      <c r="C1802" s="25" t="s">
        <v>435</v>
      </c>
      <c r="D1802" s="35">
        <v>1E-3</v>
      </c>
      <c r="E1802" s="26">
        <v>48274</v>
      </c>
      <c r="F1802" s="27">
        <v>564</v>
      </c>
      <c r="G1802" s="32"/>
      <c r="H1802" s="32"/>
      <c r="I1802" s="13">
        <v>-1.11E-2</v>
      </c>
    </row>
    <row r="1803" spans="1:9" x14ac:dyDescent="0.3">
      <c r="A1803" s="23">
        <v>44700</v>
      </c>
      <c r="B1803" s="24" t="s">
        <v>514</v>
      </c>
      <c r="C1803" s="25" t="s">
        <v>435</v>
      </c>
      <c r="D1803" s="35">
        <v>1E-3</v>
      </c>
      <c r="E1803" s="26">
        <v>49735</v>
      </c>
      <c r="F1803" s="27">
        <v>232</v>
      </c>
      <c r="G1803" s="32"/>
      <c r="H1803" s="32"/>
      <c r="I1803" s="13">
        <v>-8.5000000000000006E-3</v>
      </c>
    </row>
    <row r="1804" spans="1:9" x14ac:dyDescent="0.3">
      <c r="A1804" s="23">
        <v>44714</v>
      </c>
      <c r="B1804" s="24" t="s">
        <v>566</v>
      </c>
      <c r="C1804" s="25" t="s">
        <v>426</v>
      </c>
      <c r="D1804" s="35">
        <v>0</v>
      </c>
      <c r="E1804" s="26">
        <v>48359</v>
      </c>
      <c r="F1804" s="27">
        <v>6114</v>
      </c>
      <c r="G1804" s="32"/>
      <c r="H1804" s="32"/>
      <c r="I1804" s="13">
        <v>1.72E-2</v>
      </c>
    </row>
    <row r="1805" spans="1:9" x14ac:dyDescent="0.3">
      <c r="A1805" s="23">
        <v>44714</v>
      </c>
      <c r="B1805" s="24" t="s">
        <v>483</v>
      </c>
      <c r="C1805" s="25" t="s">
        <v>426</v>
      </c>
      <c r="D1805" s="35">
        <v>1.2500000000000001E-2</v>
      </c>
      <c r="E1805" s="26">
        <v>49820</v>
      </c>
      <c r="F1805" s="27">
        <v>2588</v>
      </c>
      <c r="G1805" s="32"/>
      <c r="H1805" s="32"/>
      <c r="I1805" s="13">
        <v>1.9800000000000002E-2</v>
      </c>
    </row>
    <row r="1806" spans="1:9" x14ac:dyDescent="0.3">
      <c r="A1806" s="23">
        <v>44714</v>
      </c>
      <c r="B1806" s="24" t="s">
        <v>509</v>
      </c>
      <c r="C1806" s="25" t="s">
        <v>426</v>
      </c>
      <c r="D1806" s="35">
        <v>7.4999999999999997E-3</v>
      </c>
      <c r="E1806" s="26">
        <v>55664</v>
      </c>
      <c r="F1806" s="27">
        <v>1797</v>
      </c>
      <c r="G1806" s="32"/>
      <c r="H1806" s="32"/>
      <c r="I1806" s="13">
        <v>2.2700000000000001E-2</v>
      </c>
    </row>
    <row r="1807" spans="1:9" x14ac:dyDescent="0.3">
      <c r="A1807" s="23">
        <v>44728</v>
      </c>
      <c r="B1807" s="24" t="s">
        <v>568</v>
      </c>
      <c r="C1807" s="25" t="s">
        <v>426</v>
      </c>
      <c r="D1807" s="35">
        <v>0</v>
      </c>
      <c r="E1807" s="26">
        <v>45713</v>
      </c>
      <c r="F1807" s="27">
        <v>2955</v>
      </c>
      <c r="G1807" s="32"/>
      <c r="H1807" s="32"/>
      <c r="I1807" s="13">
        <v>1.5900000000000001E-2</v>
      </c>
    </row>
    <row r="1808" spans="1:9" x14ac:dyDescent="0.3">
      <c r="A1808" s="23">
        <v>44728</v>
      </c>
      <c r="B1808" s="24" t="s">
        <v>571</v>
      </c>
      <c r="C1808" s="25" t="s">
        <v>426</v>
      </c>
      <c r="D1808" s="35">
        <v>7.4999999999999997E-3</v>
      </c>
      <c r="E1808" s="26">
        <v>46808</v>
      </c>
      <c r="F1808" s="27">
        <v>4545</v>
      </c>
      <c r="G1808" s="32"/>
      <c r="H1808" s="32"/>
      <c r="I1808" s="13">
        <v>2.01E-2</v>
      </c>
    </row>
    <row r="1809" spans="1:9" x14ac:dyDescent="0.3">
      <c r="A1809" s="23">
        <v>44728</v>
      </c>
      <c r="B1809" s="24" t="s">
        <v>500</v>
      </c>
      <c r="C1809" s="25" t="s">
        <v>426</v>
      </c>
      <c r="D1809" s="35">
        <v>7.4999999999999997E-3</v>
      </c>
      <c r="E1809" s="26">
        <v>47082</v>
      </c>
      <c r="F1809" s="27">
        <v>4153</v>
      </c>
      <c r="G1809" s="32"/>
      <c r="H1809" s="32"/>
      <c r="I1809" s="13">
        <v>2.01E-2</v>
      </c>
    </row>
    <row r="1810" spans="1:9" x14ac:dyDescent="0.3">
      <c r="A1810" s="23">
        <v>44728</v>
      </c>
      <c r="B1810" s="24" t="s">
        <v>504</v>
      </c>
      <c r="C1810" s="25" t="s">
        <v>426</v>
      </c>
      <c r="D1810" s="35">
        <v>5.0000000000000001E-3</v>
      </c>
      <c r="E1810" s="26">
        <v>47263</v>
      </c>
      <c r="F1810" s="27">
        <v>2730</v>
      </c>
      <c r="G1810" s="32"/>
      <c r="H1810" s="32"/>
      <c r="I1810" s="13">
        <v>2.0199999999999999E-2</v>
      </c>
    </row>
    <row r="1811" spans="1:9" x14ac:dyDescent="0.3">
      <c r="A1811" s="23">
        <v>44728</v>
      </c>
      <c r="B1811" s="24" t="s">
        <v>458</v>
      </c>
      <c r="C1811" s="25" t="s">
        <v>438</v>
      </c>
      <c r="D1811" s="35">
        <v>1.8499999999999999E-2</v>
      </c>
      <c r="E1811" s="26">
        <v>46593</v>
      </c>
      <c r="F1811" s="27">
        <v>861</v>
      </c>
      <c r="G1811" s="32"/>
      <c r="H1811" s="32"/>
      <c r="I1811" s="13">
        <v>-7.9000000000000008E-3</v>
      </c>
    </row>
    <row r="1812" spans="1:9" x14ac:dyDescent="0.3">
      <c r="A1812" s="23">
        <v>44728</v>
      </c>
      <c r="B1812" s="24" t="s">
        <v>514</v>
      </c>
      <c r="C1812" s="25" t="s">
        <v>435</v>
      </c>
      <c r="D1812" s="35">
        <v>1E-3</v>
      </c>
      <c r="E1812" s="26">
        <v>49735</v>
      </c>
      <c r="F1812" s="27">
        <v>355</v>
      </c>
      <c r="G1812" s="32"/>
      <c r="H1812" s="32"/>
      <c r="I1812" s="13">
        <v>2.0999999999999999E-3</v>
      </c>
    </row>
    <row r="1813" spans="1:9" x14ac:dyDescent="0.3">
      <c r="A1813" s="23">
        <v>44728</v>
      </c>
      <c r="B1813" s="24" t="s">
        <v>447</v>
      </c>
      <c r="C1813" s="25" t="s">
        <v>438</v>
      </c>
      <c r="D1813" s="35">
        <v>1.7999999999999999E-2</v>
      </c>
      <c r="E1813" s="26">
        <v>51342</v>
      </c>
      <c r="F1813" s="27">
        <v>649</v>
      </c>
      <c r="G1813" s="32"/>
      <c r="H1813" s="32"/>
      <c r="I1813" s="13">
        <v>3.8E-3</v>
      </c>
    </row>
    <row r="1814" spans="1:9" x14ac:dyDescent="0.3">
      <c r="A1814" s="23">
        <v>44749</v>
      </c>
      <c r="B1814" s="24" t="s">
        <v>572</v>
      </c>
      <c r="C1814" s="25" t="s">
        <v>426</v>
      </c>
      <c r="D1814" s="35">
        <v>0.02</v>
      </c>
      <c r="E1814" s="26">
        <v>48543</v>
      </c>
      <c r="F1814" s="27">
        <v>7028</v>
      </c>
      <c r="G1814" s="32"/>
      <c r="H1814" s="32"/>
      <c r="I1814" s="13">
        <v>1.9199999999999998E-2</v>
      </c>
    </row>
    <row r="1815" spans="1:9" x14ac:dyDescent="0.3">
      <c r="A1815" s="23">
        <v>44749</v>
      </c>
      <c r="B1815" s="24" t="s">
        <v>519</v>
      </c>
      <c r="C1815" s="25" t="s">
        <v>426</v>
      </c>
      <c r="D1815" s="35">
        <v>5.0000000000000001E-3</v>
      </c>
      <c r="E1815" s="26">
        <v>52773</v>
      </c>
      <c r="F1815" s="27">
        <v>2312</v>
      </c>
      <c r="G1815" s="32"/>
      <c r="H1815" s="32"/>
      <c r="I1815" s="13">
        <v>2.3800000000000002E-2</v>
      </c>
    </row>
    <row r="1816" spans="1:9" x14ac:dyDescent="0.3">
      <c r="A1816" s="23">
        <v>44749</v>
      </c>
      <c r="B1816" s="24" t="s">
        <v>493</v>
      </c>
      <c r="C1816" s="25" t="s">
        <v>426</v>
      </c>
      <c r="D1816" s="35">
        <v>0.02</v>
      </c>
      <c r="E1816" s="26">
        <v>54203</v>
      </c>
      <c r="F1816" s="27">
        <v>1885</v>
      </c>
      <c r="G1816" s="32"/>
      <c r="H1816" s="32"/>
      <c r="I1816" s="13">
        <v>2.4400000000000002E-2</v>
      </c>
    </row>
    <row r="1817" spans="1:9" x14ac:dyDescent="0.3">
      <c r="A1817" s="23">
        <v>44749</v>
      </c>
      <c r="B1817" s="24" t="s">
        <v>537</v>
      </c>
      <c r="C1817" s="25" t="s">
        <v>426</v>
      </c>
      <c r="D1817" s="35">
        <v>7.4999999999999997E-3</v>
      </c>
      <c r="E1817" s="26">
        <v>56029</v>
      </c>
      <c r="F1817" s="27">
        <v>3503</v>
      </c>
      <c r="G1817" s="32"/>
      <c r="H1817" s="32"/>
      <c r="I1817" s="13">
        <v>2.52E-2</v>
      </c>
    </row>
    <row r="1818" spans="1:9" x14ac:dyDescent="0.3">
      <c r="A1818" s="23">
        <v>44762</v>
      </c>
      <c r="B1818" s="24" t="s">
        <v>568</v>
      </c>
      <c r="C1818" s="25" t="s">
        <v>426</v>
      </c>
      <c r="D1818" s="35">
        <v>0</v>
      </c>
      <c r="E1818" s="26">
        <v>45713</v>
      </c>
      <c r="F1818" s="27">
        <v>3746</v>
      </c>
      <c r="G1818" s="32"/>
      <c r="H1818" s="32"/>
      <c r="I1818" s="13">
        <v>0.01</v>
      </c>
    </row>
    <row r="1819" spans="1:9" x14ac:dyDescent="0.3">
      <c r="A1819" s="23">
        <v>44762</v>
      </c>
      <c r="B1819" s="24" t="s">
        <v>571</v>
      </c>
      <c r="C1819" s="25" t="s">
        <v>426</v>
      </c>
      <c r="D1819" s="35">
        <v>7.4999999999999997E-3</v>
      </c>
      <c r="E1819" s="26">
        <v>46808</v>
      </c>
      <c r="F1819" s="27">
        <v>4570</v>
      </c>
      <c r="G1819" s="32"/>
      <c r="H1819" s="32"/>
      <c r="I1819" s="13">
        <v>1.47E-2</v>
      </c>
    </row>
    <row r="1820" spans="1:9" x14ac:dyDescent="0.3">
      <c r="A1820" s="23">
        <v>44762</v>
      </c>
      <c r="B1820" s="24" t="s">
        <v>495</v>
      </c>
      <c r="C1820" s="25" t="s">
        <v>426</v>
      </c>
      <c r="D1820" s="35">
        <v>7.4999999999999997E-3</v>
      </c>
      <c r="E1820" s="26">
        <v>46898</v>
      </c>
      <c r="F1820" s="27">
        <v>4810</v>
      </c>
      <c r="G1820" s="32"/>
      <c r="H1820" s="32"/>
      <c r="I1820" s="13">
        <v>1.4200000000000001E-2</v>
      </c>
    </row>
    <row r="1821" spans="1:9" x14ac:dyDescent="0.3">
      <c r="A1821" s="23">
        <v>44762</v>
      </c>
      <c r="B1821" s="24" t="s">
        <v>491</v>
      </c>
      <c r="C1821" s="25" t="s">
        <v>435</v>
      </c>
      <c r="D1821" s="35">
        <v>1E-3</v>
      </c>
      <c r="E1821" s="26">
        <v>46813</v>
      </c>
      <c r="F1821" s="27">
        <v>460</v>
      </c>
      <c r="G1821" s="32"/>
      <c r="H1821" s="32"/>
      <c r="I1821" s="13">
        <v>-9.7999999999999997E-3</v>
      </c>
    </row>
    <row r="1822" spans="1:9" x14ac:dyDescent="0.3">
      <c r="A1822" s="23">
        <v>44762</v>
      </c>
      <c r="B1822" s="24" t="s">
        <v>517</v>
      </c>
      <c r="C1822" s="25" t="s">
        <v>438</v>
      </c>
      <c r="D1822" s="35">
        <v>1E-3</v>
      </c>
      <c r="E1822" s="26">
        <v>48054</v>
      </c>
      <c r="F1822" s="27">
        <v>1002</v>
      </c>
      <c r="G1822" s="32"/>
      <c r="H1822" s="32"/>
      <c r="I1822" s="13">
        <v>-5.1999999999999998E-3</v>
      </c>
    </row>
    <row r="1823" spans="1:9" x14ac:dyDescent="0.3">
      <c r="A1823" s="23">
        <v>44762</v>
      </c>
      <c r="B1823" s="24" t="s">
        <v>569</v>
      </c>
      <c r="C1823" s="25" t="s">
        <v>438</v>
      </c>
      <c r="D1823" s="35">
        <v>1E-3</v>
      </c>
      <c r="E1823" s="26">
        <v>56090</v>
      </c>
      <c r="F1823" s="27">
        <v>408</v>
      </c>
      <c r="G1823" s="32"/>
      <c r="H1823" s="32"/>
      <c r="I1823" s="13">
        <v>6.9999999999999999E-4</v>
      </c>
    </row>
    <row r="1824" spans="1:9" x14ac:dyDescent="0.3">
      <c r="A1824" s="23">
        <v>44777</v>
      </c>
      <c r="B1824" s="24" t="s">
        <v>572</v>
      </c>
      <c r="C1824" s="25" t="s">
        <v>426</v>
      </c>
      <c r="D1824" s="35">
        <v>0.02</v>
      </c>
      <c r="E1824" s="26">
        <v>48543</v>
      </c>
      <c r="F1824" s="27">
        <v>4131</v>
      </c>
      <c r="G1824" s="32"/>
      <c r="H1824" s="32"/>
      <c r="I1824" s="13">
        <v>1.43E-2</v>
      </c>
    </row>
    <row r="1825" spans="1:9" x14ac:dyDescent="0.3">
      <c r="A1825" s="23">
        <v>44777</v>
      </c>
      <c r="B1825" s="24" t="s">
        <v>498</v>
      </c>
      <c r="C1825" s="25" t="s">
        <v>426</v>
      </c>
      <c r="D1825" s="35">
        <v>1.2500000000000001E-2</v>
      </c>
      <c r="E1825" s="26">
        <v>49089</v>
      </c>
      <c r="F1825" s="27">
        <v>1867</v>
      </c>
      <c r="G1825" s="32"/>
      <c r="H1825" s="32"/>
      <c r="I1825" s="13">
        <v>1.5699999999999999E-2</v>
      </c>
    </row>
    <row r="1826" spans="1:9" x14ac:dyDescent="0.3">
      <c r="A1826" s="23">
        <v>44791</v>
      </c>
      <c r="B1826" s="24" t="s">
        <v>474</v>
      </c>
      <c r="C1826" s="25" t="s">
        <v>426</v>
      </c>
      <c r="D1826" s="35">
        <v>5.0000000000000001E-3</v>
      </c>
      <c r="E1826" s="26">
        <v>45802</v>
      </c>
      <c r="F1826" s="27">
        <v>2199</v>
      </c>
      <c r="G1826" s="32"/>
      <c r="H1826" s="32"/>
      <c r="I1826" s="13">
        <v>9.7999999999999997E-3</v>
      </c>
    </row>
    <row r="1827" spans="1:9" x14ac:dyDescent="0.3">
      <c r="A1827" s="23">
        <v>44791</v>
      </c>
      <c r="B1827" s="24" t="s">
        <v>571</v>
      </c>
      <c r="C1827" s="25" t="s">
        <v>426</v>
      </c>
      <c r="D1827" s="35">
        <v>7.4999999999999997E-3</v>
      </c>
      <c r="E1827" s="26">
        <v>46808</v>
      </c>
      <c r="F1827" s="27">
        <v>3800</v>
      </c>
      <c r="G1827" s="32"/>
      <c r="H1827" s="32"/>
      <c r="I1827" s="13">
        <v>1.2699999999999999E-2</v>
      </c>
    </row>
    <row r="1828" spans="1:9" x14ac:dyDescent="0.3">
      <c r="A1828" s="23">
        <v>44791</v>
      </c>
      <c r="B1828" s="24" t="s">
        <v>458</v>
      </c>
      <c r="C1828" s="25" t="s">
        <v>438</v>
      </c>
      <c r="D1828" s="35">
        <v>1.8499999999999999E-2</v>
      </c>
      <c r="E1828" s="26">
        <v>46593</v>
      </c>
      <c r="F1828" s="27">
        <v>650</v>
      </c>
      <c r="G1828" s="32"/>
      <c r="H1828" s="32"/>
      <c r="I1828" s="13">
        <v>-1.8700000000000001E-2</v>
      </c>
    </row>
    <row r="1829" spans="1:9" x14ac:dyDescent="0.3">
      <c r="A1829" s="23">
        <v>44791</v>
      </c>
      <c r="B1829" s="24" t="s">
        <v>522</v>
      </c>
      <c r="C1829" s="25" t="s">
        <v>435</v>
      </c>
      <c r="D1829" s="35">
        <v>1E-3</v>
      </c>
      <c r="E1829" s="26">
        <v>48274</v>
      </c>
      <c r="F1829" s="27">
        <v>101</v>
      </c>
      <c r="G1829" s="32"/>
      <c r="H1829" s="32"/>
      <c r="I1829" s="13">
        <v>-9.2999999999999992E-3</v>
      </c>
    </row>
    <row r="1830" spans="1:9" x14ac:dyDescent="0.3">
      <c r="A1830" s="23">
        <v>44791</v>
      </c>
      <c r="B1830" s="24" t="s">
        <v>437</v>
      </c>
      <c r="C1830" s="25" t="s">
        <v>438</v>
      </c>
      <c r="D1830" s="35">
        <v>3.15E-2</v>
      </c>
      <c r="E1830" s="26">
        <v>48420</v>
      </c>
      <c r="F1830" s="27">
        <v>249</v>
      </c>
      <c r="G1830" s="32"/>
      <c r="H1830" s="32"/>
      <c r="I1830" s="13">
        <v>-1.0200000000000001E-2</v>
      </c>
    </row>
    <row r="1831" spans="1:9" x14ac:dyDescent="0.3">
      <c r="A1831" s="23">
        <v>44805</v>
      </c>
      <c r="B1831" s="24" t="s">
        <v>479</v>
      </c>
      <c r="C1831" s="25" t="s">
        <v>426</v>
      </c>
      <c r="D1831" s="35">
        <v>1.4999999999999999E-2</v>
      </c>
      <c r="E1831" s="26">
        <v>47993</v>
      </c>
      <c r="F1831" s="27">
        <v>5720</v>
      </c>
      <c r="G1831" s="32"/>
      <c r="H1831" s="32"/>
      <c r="I1831" s="13">
        <v>1.9400000000000001E-2</v>
      </c>
    </row>
    <row r="1832" spans="1:9" x14ac:dyDescent="0.3">
      <c r="A1832" s="23">
        <v>44805</v>
      </c>
      <c r="B1832" s="24" t="s">
        <v>572</v>
      </c>
      <c r="C1832" s="25" t="s">
        <v>426</v>
      </c>
      <c r="D1832" s="35">
        <v>0.02</v>
      </c>
      <c r="E1832" s="26">
        <v>48543</v>
      </c>
      <c r="F1832" s="27">
        <v>4540</v>
      </c>
      <c r="G1832" s="32"/>
      <c r="H1832" s="32"/>
      <c r="I1832" s="13">
        <v>2.2100000000000002E-2</v>
      </c>
    </row>
    <row r="1833" spans="1:9" x14ac:dyDescent="0.3">
      <c r="A1833" s="23">
        <v>44805</v>
      </c>
      <c r="B1833" s="24" t="s">
        <v>570</v>
      </c>
      <c r="C1833" s="25" t="s">
        <v>426</v>
      </c>
      <c r="D1833" s="35">
        <v>1.2500000000000001E-2</v>
      </c>
      <c r="E1833" s="26">
        <v>50550</v>
      </c>
      <c r="F1833" s="27">
        <v>2244</v>
      </c>
      <c r="G1833" s="32"/>
      <c r="H1833" s="32"/>
      <c r="I1833" s="13">
        <v>2.52E-2</v>
      </c>
    </row>
    <row r="1834" spans="1:9" x14ac:dyDescent="0.3">
      <c r="A1834" s="23">
        <v>44819</v>
      </c>
      <c r="B1834" s="24" t="s">
        <v>521</v>
      </c>
      <c r="C1834" s="25" t="s">
        <v>426</v>
      </c>
      <c r="D1834" s="35">
        <v>0</v>
      </c>
      <c r="E1834" s="26">
        <v>46443</v>
      </c>
      <c r="F1834" s="27">
        <v>2699</v>
      </c>
      <c r="G1834" s="32"/>
      <c r="H1834" s="32"/>
      <c r="I1834" s="13">
        <v>1.84E-2</v>
      </c>
    </row>
    <row r="1835" spans="1:9" x14ac:dyDescent="0.3">
      <c r="A1835" s="23">
        <v>44819</v>
      </c>
      <c r="B1835" s="24" t="s">
        <v>571</v>
      </c>
      <c r="C1835" s="25" t="s">
        <v>426</v>
      </c>
      <c r="D1835" s="35">
        <v>7.4999999999999997E-3</v>
      </c>
      <c r="E1835" s="26">
        <v>46808</v>
      </c>
      <c r="F1835" s="27">
        <v>4524</v>
      </c>
      <c r="G1835" s="32"/>
      <c r="H1835" s="32"/>
      <c r="I1835" s="13">
        <v>1.9599999999999999E-2</v>
      </c>
    </row>
    <row r="1836" spans="1:9" x14ac:dyDescent="0.3">
      <c r="A1836" s="23">
        <v>44819</v>
      </c>
      <c r="B1836" s="24" t="s">
        <v>507</v>
      </c>
      <c r="C1836" s="25" t="s">
        <v>426</v>
      </c>
      <c r="D1836" s="35">
        <v>0</v>
      </c>
      <c r="E1836" s="26">
        <v>47447</v>
      </c>
      <c r="F1836" s="27">
        <v>2775</v>
      </c>
      <c r="G1836" s="32"/>
      <c r="H1836" s="32"/>
      <c r="I1836" s="13">
        <v>2.01E-2</v>
      </c>
    </row>
    <row r="1837" spans="1:9" x14ac:dyDescent="0.3">
      <c r="A1837" s="23">
        <v>44819</v>
      </c>
      <c r="B1837" s="24" t="s">
        <v>476</v>
      </c>
      <c r="C1837" s="25" t="s">
        <v>435</v>
      </c>
      <c r="D1837" s="35">
        <v>1E-3</v>
      </c>
      <c r="E1837" s="26">
        <v>45717</v>
      </c>
      <c r="F1837" s="27">
        <v>655</v>
      </c>
      <c r="G1837" s="32"/>
      <c r="H1837" s="32"/>
      <c r="I1837" s="13">
        <v>-1.14E-2</v>
      </c>
    </row>
    <row r="1838" spans="1:9" x14ac:dyDescent="0.3">
      <c r="A1838" s="23">
        <v>44819</v>
      </c>
      <c r="B1838" s="24" t="s">
        <v>573</v>
      </c>
      <c r="C1838" s="25" t="s">
        <v>438</v>
      </c>
      <c r="D1838" s="35">
        <v>1E-3</v>
      </c>
      <c r="E1838" s="26">
        <v>50611</v>
      </c>
      <c r="F1838" s="27">
        <v>549</v>
      </c>
      <c r="G1838" s="32"/>
      <c r="H1838" s="32"/>
      <c r="I1838" s="13">
        <v>1.5E-3</v>
      </c>
    </row>
    <row r="1839" spans="1:9" x14ac:dyDescent="0.3">
      <c r="A1839" s="23">
        <v>44819</v>
      </c>
      <c r="B1839" s="24" t="s">
        <v>569</v>
      </c>
      <c r="C1839" s="25" t="s">
        <v>438</v>
      </c>
      <c r="D1839" s="35">
        <v>1E-3</v>
      </c>
      <c r="E1839" s="26">
        <v>56090</v>
      </c>
      <c r="F1839" s="27">
        <v>238</v>
      </c>
      <c r="G1839" s="32"/>
      <c r="H1839" s="32"/>
      <c r="I1839" s="13">
        <v>1.1999999999999999E-3</v>
      </c>
    </row>
    <row r="1840" spans="1:9" x14ac:dyDescent="0.3">
      <c r="A1840" s="23">
        <v>44834</v>
      </c>
      <c r="B1840" s="24" t="s">
        <v>572</v>
      </c>
      <c r="C1840" s="25" t="s">
        <v>426</v>
      </c>
      <c r="D1840" s="35">
        <v>0.02</v>
      </c>
      <c r="E1840" s="26">
        <v>48543</v>
      </c>
      <c r="F1840" s="27">
        <v>5926</v>
      </c>
      <c r="G1840" s="32"/>
      <c r="H1840" s="32"/>
      <c r="I1840" s="13">
        <v>2.5899999999999999E-2</v>
      </c>
    </row>
    <row r="1841" spans="1:9" x14ac:dyDescent="0.3">
      <c r="A1841" s="23">
        <v>44834</v>
      </c>
      <c r="B1841" s="24" t="s">
        <v>537</v>
      </c>
      <c r="C1841" s="25" t="s">
        <v>426</v>
      </c>
      <c r="D1841" s="35">
        <v>7.4999999999999997E-3</v>
      </c>
      <c r="E1841" s="26">
        <v>56029</v>
      </c>
      <c r="F1841" s="27">
        <v>2884</v>
      </c>
      <c r="G1841" s="32"/>
      <c r="H1841" s="32"/>
      <c r="I1841" s="13">
        <v>2.8400000000000002E-2</v>
      </c>
    </row>
    <row r="1842" spans="1:9" x14ac:dyDescent="0.3">
      <c r="A1842" s="23">
        <v>44834</v>
      </c>
      <c r="B1842" s="24" t="s">
        <v>484</v>
      </c>
      <c r="C1842" s="25" t="s">
        <v>426</v>
      </c>
      <c r="D1842" s="35">
        <v>1.7500000000000002E-2</v>
      </c>
      <c r="E1842" s="26">
        <v>60777</v>
      </c>
      <c r="F1842" s="27">
        <v>1188</v>
      </c>
      <c r="G1842" s="32"/>
      <c r="H1842" s="32"/>
      <c r="I1842" s="13">
        <v>2.7400000000000001E-2</v>
      </c>
    </row>
    <row r="1843" spans="1:9" x14ac:dyDescent="0.3">
      <c r="A1843" s="23">
        <v>44854</v>
      </c>
      <c r="B1843" s="24" t="s">
        <v>568</v>
      </c>
      <c r="C1843" s="25" t="s">
        <v>426</v>
      </c>
      <c r="D1843" s="35">
        <v>0</v>
      </c>
      <c r="E1843" s="26">
        <v>45713</v>
      </c>
      <c r="F1843" s="27">
        <v>3790</v>
      </c>
      <c r="G1843" s="32"/>
      <c r="H1843" s="32"/>
      <c r="I1843" s="13">
        <v>2.3800000000000002E-2</v>
      </c>
    </row>
    <row r="1844" spans="1:9" x14ac:dyDescent="0.3">
      <c r="A1844" s="23">
        <v>44854</v>
      </c>
      <c r="B1844" s="24" t="s">
        <v>481</v>
      </c>
      <c r="C1844" s="25" t="s">
        <v>426</v>
      </c>
      <c r="D1844" s="35">
        <v>5.0000000000000001E-3</v>
      </c>
      <c r="E1844" s="26">
        <v>46167</v>
      </c>
      <c r="F1844" s="27">
        <v>2947</v>
      </c>
      <c r="G1844" s="32"/>
      <c r="H1844" s="32"/>
      <c r="I1844" s="13">
        <v>2.46E-2</v>
      </c>
    </row>
    <row r="1845" spans="1:9" x14ac:dyDescent="0.3">
      <c r="A1845" s="23">
        <v>44854</v>
      </c>
      <c r="B1845" s="24" t="s">
        <v>571</v>
      </c>
      <c r="C1845" s="25" t="s">
        <v>426</v>
      </c>
      <c r="D1845" s="35">
        <v>7.4999999999999997E-3</v>
      </c>
      <c r="E1845" s="26">
        <v>46808</v>
      </c>
      <c r="F1845" s="27">
        <v>5764</v>
      </c>
      <c r="G1845" s="32"/>
      <c r="H1845" s="32"/>
      <c r="I1845" s="13">
        <v>2.6499999999999999E-2</v>
      </c>
    </row>
    <row r="1846" spans="1:9" x14ac:dyDescent="0.3">
      <c r="A1846" s="23">
        <v>44854</v>
      </c>
      <c r="B1846" s="24" t="s">
        <v>514</v>
      </c>
      <c r="C1846" s="25" t="s">
        <v>435</v>
      </c>
      <c r="D1846" s="35">
        <v>1E-3</v>
      </c>
      <c r="E1846" s="26">
        <v>49735</v>
      </c>
      <c r="F1846" s="27">
        <v>520</v>
      </c>
      <c r="G1846" s="32"/>
      <c r="H1846" s="32"/>
      <c r="I1846" s="13">
        <v>6.1000000000000004E-3</v>
      </c>
    </row>
    <row r="1847" spans="1:9" x14ac:dyDescent="0.3">
      <c r="A1847" s="23">
        <v>44854</v>
      </c>
      <c r="B1847" s="24" t="s">
        <v>499</v>
      </c>
      <c r="C1847" s="25" t="s">
        <v>438</v>
      </c>
      <c r="D1847" s="35">
        <v>1E-3</v>
      </c>
      <c r="E1847" s="26">
        <v>49881</v>
      </c>
      <c r="F1847" s="27">
        <v>716</v>
      </c>
      <c r="G1847" s="32"/>
      <c r="H1847" s="32"/>
      <c r="I1847" s="13">
        <v>7.6E-3</v>
      </c>
    </row>
    <row r="1848" spans="1:9" x14ac:dyDescent="0.3">
      <c r="A1848" s="23">
        <v>44854</v>
      </c>
      <c r="B1848" s="24" t="s">
        <v>569</v>
      </c>
      <c r="C1848" s="25" t="s">
        <v>438</v>
      </c>
      <c r="D1848" s="35">
        <v>1E-3</v>
      </c>
      <c r="E1848" s="26">
        <v>56090</v>
      </c>
      <c r="F1848" s="27">
        <v>346</v>
      </c>
      <c r="G1848" s="32"/>
      <c r="H1848" s="32"/>
      <c r="I1848" s="13">
        <v>6.1000000000000004E-3</v>
      </c>
    </row>
    <row r="1849" spans="1:9" x14ac:dyDescent="0.3">
      <c r="A1849" s="23">
        <v>44868</v>
      </c>
      <c r="B1849" s="24" t="s">
        <v>572</v>
      </c>
      <c r="C1849" s="25" t="s">
        <v>426</v>
      </c>
      <c r="D1849" s="35">
        <v>0.02</v>
      </c>
      <c r="E1849" s="26">
        <v>48543</v>
      </c>
      <c r="F1849" s="27">
        <v>5058</v>
      </c>
      <c r="G1849" s="32"/>
      <c r="H1849" s="32"/>
      <c r="I1849" s="13">
        <v>2.76E-2</v>
      </c>
    </row>
    <row r="1850" spans="1:9" x14ac:dyDescent="0.3">
      <c r="A1850" s="23">
        <v>44868</v>
      </c>
      <c r="B1850" s="24" t="s">
        <v>483</v>
      </c>
      <c r="C1850" s="25" t="s">
        <v>426</v>
      </c>
      <c r="D1850" s="35">
        <v>1.2500000000000001E-2</v>
      </c>
      <c r="E1850" s="26">
        <v>49820</v>
      </c>
      <c r="F1850" s="27">
        <v>2640</v>
      </c>
      <c r="G1850" s="32"/>
      <c r="H1850" s="32"/>
      <c r="I1850" s="13">
        <v>0.03</v>
      </c>
    </row>
    <row r="1851" spans="1:9" x14ac:dyDescent="0.3">
      <c r="A1851" s="23">
        <v>44868</v>
      </c>
      <c r="B1851" s="24" t="s">
        <v>537</v>
      </c>
      <c r="C1851" s="25" t="s">
        <v>426</v>
      </c>
      <c r="D1851" s="35">
        <v>7.4999999999999997E-3</v>
      </c>
      <c r="E1851" s="26">
        <v>56029</v>
      </c>
      <c r="F1851" s="27">
        <v>2300</v>
      </c>
      <c r="G1851" s="32"/>
      <c r="H1851" s="32"/>
      <c r="I1851" s="13">
        <v>0.03</v>
      </c>
    </row>
    <row r="1852" spans="1:9" x14ac:dyDescent="0.3">
      <c r="A1852" s="23">
        <v>44882</v>
      </c>
      <c r="B1852" s="24" t="s">
        <v>571</v>
      </c>
      <c r="C1852" s="25" t="s">
        <v>426</v>
      </c>
      <c r="D1852" s="35">
        <v>7.4999999999999997E-3</v>
      </c>
      <c r="E1852" s="26">
        <v>46808</v>
      </c>
      <c r="F1852" s="27">
        <v>4084</v>
      </c>
      <c r="G1852" s="32"/>
      <c r="H1852" s="32"/>
      <c r="I1852" s="13">
        <v>2.2100000000000002E-2</v>
      </c>
    </row>
    <row r="1853" spans="1:9" x14ac:dyDescent="0.3">
      <c r="A1853" s="23">
        <v>44882</v>
      </c>
      <c r="B1853" s="24" t="s">
        <v>500</v>
      </c>
      <c r="C1853" s="25" t="s">
        <v>426</v>
      </c>
      <c r="D1853" s="35">
        <v>7.4999999999999997E-3</v>
      </c>
      <c r="E1853" s="26">
        <v>47082</v>
      </c>
      <c r="F1853" s="27">
        <v>2285</v>
      </c>
      <c r="G1853" s="32"/>
      <c r="H1853" s="32"/>
      <c r="I1853" s="13">
        <v>2.2100000000000002E-2</v>
      </c>
    </row>
    <row r="1854" spans="1:9" x14ac:dyDescent="0.3">
      <c r="A1854" s="23">
        <v>44882</v>
      </c>
      <c r="B1854" s="24" t="s">
        <v>504</v>
      </c>
      <c r="C1854" s="25" t="s">
        <v>426</v>
      </c>
      <c r="D1854" s="35">
        <v>5.0000000000000001E-3</v>
      </c>
      <c r="E1854" s="26">
        <v>47263</v>
      </c>
      <c r="F1854" s="27">
        <v>1630</v>
      </c>
      <c r="G1854" s="32"/>
      <c r="H1854" s="32"/>
      <c r="I1854" s="13">
        <v>2.1999999999999999E-2</v>
      </c>
    </row>
    <row r="1855" spans="1:9" x14ac:dyDescent="0.3">
      <c r="A1855" s="23">
        <v>44882</v>
      </c>
      <c r="B1855" s="24" t="s">
        <v>517</v>
      </c>
      <c r="C1855" s="25" t="s">
        <v>438</v>
      </c>
      <c r="D1855" s="35">
        <v>1E-3</v>
      </c>
      <c r="E1855" s="26">
        <v>48054</v>
      </c>
      <c r="F1855" s="27">
        <v>837</v>
      </c>
      <c r="G1855" s="32"/>
      <c r="H1855" s="32"/>
      <c r="I1855" s="13">
        <v>-1E-3</v>
      </c>
    </row>
    <row r="1856" spans="1:9" x14ac:dyDescent="0.3">
      <c r="A1856" s="23">
        <v>44882</v>
      </c>
      <c r="B1856" s="24" t="s">
        <v>437</v>
      </c>
      <c r="C1856" s="25" t="s">
        <v>438</v>
      </c>
      <c r="D1856" s="35">
        <v>3.15E-2</v>
      </c>
      <c r="E1856" s="26">
        <v>48420</v>
      </c>
      <c r="F1856" s="27">
        <v>462</v>
      </c>
      <c r="G1856" s="32"/>
      <c r="H1856" s="32"/>
      <c r="I1856" s="13">
        <v>5.0000000000000001E-4</v>
      </c>
    </row>
    <row r="1857" spans="1:9" x14ac:dyDescent="0.3">
      <c r="A1857" s="23">
        <v>44882</v>
      </c>
      <c r="B1857" s="24" t="s">
        <v>487</v>
      </c>
      <c r="C1857" s="25" t="s">
        <v>438</v>
      </c>
      <c r="D1857" s="35">
        <v>1E-3</v>
      </c>
      <c r="E1857" s="26">
        <v>53898</v>
      </c>
      <c r="F1857" s="27">
        <v>228</v>
      </c>
      <c r="G1857" s="32"/>
      <c r="H1857" s="32"/>
      <c r="I1857" s="13">
        <v>3.3E-3</v>
      </c>
    </row>
    <row r="1858" spans="1:9" x14ac:dyDescent="0.3">
      <c r="A1858" s="14">
        <v>44593</v>
      </c>
      <c r="B1858" s="1" t="s">
        <v>569</v>
      </c>
      <c r="C1858" s="25" t="s">
        <v>438</v>
      </c>
      <c r="D1858" s="1">
        <v>1E-3</v>
      </c>
      <c r="E1858" s="34">
        <v>56029</v>
      </c>
      <c r="F1858" s="32">
        <v>3000</v>
      </c>
      <c r="G1858" s="32"/>
      <c r="H1858" s="32"/>
      <c r="I1858" s="13">
        <v>-9.2999999999999992E-3</v>
      </c>
    </row>
    <row r="1859" spans="1:9" x14ac:dyDescent="0.3">
      <c r="A1859" s="14">
        <v>44713</v>
      </c>
      <c r="B1859" s="1" t="s">
        <v>573</v>
      </c>
      <c r="C1859" s="25" t="s">
        <v>438</v>
      </c>
      <c r="D1859" s="1">
        <v>1E-3</v>
      </c>
      <c r="E1859" s="34">
        <v>50581</v>
      </c>
      <c r="F1859" s="32">
        <v>4000</v>
      </c>
      <c r="G1859" s="32"/>
      <c r="H1859" s="32"/>
      <c r="I1859" s="13">
        <v>-4.15E-3</v>
      </c>
    </row>
    <row r="1860" spans="1:9" x14ac:dyDescent="0.3">
      <c r="A1860" s="14">
        <v>44817</v>
      </c>
      <c r="B1860" s="1" t="s">
        <v>574</v>
      </c>
      <c r="C1860" s="25" t="s">
        <v>438</v>
      </c>
      <c r="D1860" s="1">
        <v>2.5000000000000001E-2</v>
      </c>
      <c r="E1860" s="34">
        <v>52376</v>
      </c>
      <c r="F1860" s="32">
        <v>5000</v>
      </c>
      <c r="G1860" s="32"/>
      <c r="H1860" s="32"/>
      <c r="I1860" s="13">
        <v>2.5999999999999999E-2</v>
      </c>
    </row>
    <row r="1861" spans="1:9" x14ac:dyDescent="0.3">
      <c r="A1861" s="23">
        <v>44564</v>
      </c>
      <c r="B1861" s="28" t="s">
        <v>575</v>
      </c>
      <c r="C1861" s="1" t="s">
        <v>496</v>
      </c>
      <c r="E1861" s="26">
        <v>44636</v>
      </c>
      <c r="F1861" s="27">
        <v>2497</v>
      </c>
      <c r="G1861" s="32"/>
      <c r="H1861" s="32"/>
      <c r="I1861" s="29">
        <v>-6.6699999999999997E-3</v>
      </c>
    </row>
    <row r="1862" spans="1:9" x14ac:dyDescent="0.3">
      <c r="A1862" s="23">
        <v>44564</v>
      </c>
      <c r="B1862" s="28" t="s">
        <v>576</v>
      </c>
      <c r="C1862" s="1" t="s">
        <v>496</v>
      </c>
      <c r="E1862" s="26">
        <v>44713</v>
      </c>
      <c r="F1862" s="27">
        <v>1498</v>
      </c>
      <c r="G1862" s="32"/>
      <c r="H1862" s="32"/>
      <c r="I1862" s="29">
        <v>-6.4000000000000003E-3</v>
      </c>
    </row>
    <row r="1863" spans="1:9" x14ac:dyDescent="0.3">
      <c r="A1863" s="23">
        <v>44564</v>
      </c>
      <c r="B1863" s="28" t="s">
        <v>577</v>
      </c>
      <c r="C1863" s="1" t="s">
        <v>496</v>
      </c>
      <c r="E1863" s="26">
        <v>44930</v>
      </c>
      <c r="F1863" s="27">
        <v>1508</v>
      </c>
      <c r="G1863" s="32"/>
      <c r="H1863" s="32"/>
      <c r="I1863" s="29">
        <v>-6.3499999999999997E-3</v>
      </c>
    </row>
    <row r="1864" spans="1:9" x14ac:dyDescent="0.3">
      <c r="A1864" s="23">
        <v>44571</v>
      </c>
      <c r="B1864" s="28" t="s">
        <v>578</v>
      </c>
      <c r="C1864" s="1" t="s">
        <v>496</v>
      </c>
      <c r="E1864" s="26">
        <v>44664</v>
      </c>
      <c r="F1864" s="27">
        <v>2623</v>
      </c>
      <c r="G1864" s="32"/>
      <c r="H1864" s="32"/>
      <c r="I1864" s="29">
        <v>-6.3299999999999997E-3</v>
      </c>
    </row>
    <row r="1865" spans="1:9" x14ac:dyDescent="0.3">
      <c r="A1865" s="23">
        <v>44571</v>
      </c>
      <c r="B1865" s="28" t="s">
        <v>576</v>
      </c>
      <c r="C1865" s="1" t="s">
        <v>496</v>
      </c>
      <c r="E1865" s="26">
        <v>44713</v>
      </c>
      <c r="F1865" s="27">
        <v>1837</v>
      </c>
      <c r="G1865" s="32"/>
      <c r="H1865" s="32"/>
      <c r="I1865" s="29">
        <v>-6.2399999999999999E-3</v>
      </c>
    </row>
    <row r="1866" spans="1:9" x14ac:dyDescent="0.3">
      <c r="A1866" s="23">
        <v>44571</v>
      </c>
      <c r="B1866" s="28" t="s">
        <v>577</v>
      </c>
      <c r="C1866" s="1" t="s">
        <v>496</v>
      </c>
      <c r="E1866" s="26">
        <v>44930</v>
      </c>
      <c r="F1866" s="27">
        <v>2035</v>
      </c>
      <c r="G1866" s="32"/>
      <c r="H1866" s="32"/>
      <c r="I1866" s="29">
        <v>-6.2100000000000002E-3</v>
      </c>
    </row>
    <row r="1867" spans="1:9" x14ac:dyDescent="0.3">
      <c r="A1867" s="23">
        <v>44578</v>
      </c>
      <c r="B1867" s="28" t="s">
        <v>578</v>
      </c>
      <c r="C1867" s="1" t="s">
        <v>496</v>
      </c>
      <c r="E1867" s="26">
        <v>44664</v>
      </c>
      <c r="F1867" s="27">
        <v>2887</v>
      </c>
      <c r="G1867" s="32"/>
      <c r="H1867" s="32"/>
      <c r="I1867" s="29">
        <v>-6.4999999999999997E-3</v>
      </c>
    </row>
    <row r="1868" spans="1:9" x14ac:dyDescent="0.3">
      <c r="A1868" s="23">
        <v>44578</v>
      </c>
      <c r="B1868" s="28" t="s">
        <v>579</v>
      </c>
      <c r="C1868" s="1" t="s">
        <v>496</v>
      </c>
      <c r="E1868" s="26">
        <v>44741</v>
      </c>
      <c r="F1868" s="27">
        <v>1595</v>
      </c>
      <c r="G1868" s="32"/>
      <c r="H1868" s="32"/>
      <c r="I1868" s="29">
        <v>-6.4599999999999996E-3</v>
      </c>
    </row>
    <row r="1869" spans="1:9" x14ac:dyDescent="0.3">
      <c r="A1869" s="23">
        <v>44578</v>
      </c>
      <c r="B1869" s="28" t="s">
        <v>577</v>
      </c>
      <c r="C1869" s="1" t="s">
        <v>496</v>
      </c>
      <c r="E1869" s="26">
        <v>44930</v>
      </c>
      <c r="F1869" s="27">
        <v>1860</v>
      </c>
      <c r="G1869" s="32"/>
      <c r="H1869" s="32"/>
      <c r="I1869" s="29">
        <v>-6.3200000000000001E-3</v>
      </c>
    </row>
    <row r="1870" spans="1:9" x14ac:dyDescent="0.3">
      <c r="A1870" s="23">
        <v>44585</v>
      </c>
      <c r="B1870" s="28" t="s">
        <v>580</v>
      </c>
      <c r="C1870" s="1" t="s">
        <v>496</v>
      </c>
      <c r="E1870" s="26">
        <v>44678</v>
      </c>
      <c r="F1870" s="27">
        <v>2708</v>
      </c>
      <c r="G1870" s="32"/>
      <c r="H1870" s="32"/>
      <c r="I1870" s="29">
        <v>-6.7200000000000003E-3</v>
      </c>
    </row>
    <row r="1871" spans="1:9" x14ac:dyDescent="0.3">
      <c r="A1871" s="23">
        <v>44585</v>
      </c>
      <c r="B1871" s="28" t="s">
        <v>579</v>
      </c>
      <c r="C1871" s="1" t="s">
        <v>496</v>
      </c>
      <c r="E1871" s="26">
        <v>44741</v>
      </c>
      <c r="F1871" s="27">
        <v>1615</v>
      </c>
      <c r="G1871" s="32"/>
      <c r="H1871" s="32"/>
      <c r="I1871" s="29">
        <v>-6.7000000000000002E-3</v>
      </c>
    </row>
    <row r="1872" spans="1:9" x14ac:dyDescent="0.3">
      <c r="A1872" s="23">
        <v>44592</v>
      </c>
      <c r="B1872" s="28" t="s">
        <v>580</v>
      </c>
      <c r="C1872" s="1" t="s">
        <v>496</v>
      </c>
      <c r="E1872" s="26">
        <v>44678</v>
      </c>
      <c r="F1872" s="27">
        <v>2802</v>
      </c>
      <c r="G1872" s="32"/>
      <c r="H1872" s="32"/>
      <c r="I1872" s="29">
        <v>-6.7099999999999998E-3</v>
      </c>
    </row>
    <row r="1873" spans="1:9" x14ac:dyDescent="0.3">
      <c r="A1873" s="23">
        <v>44592</v>
      </c>
      <c r="B1873" s="28" t="s">
        <v>579</v>
      </c>
      <c r="C1873" s="1" t="s">
        <v>496</v>
      </c>
      <c r="E1873" s="26">
        <v>44741</v>
      </c>
      <c r="F1873" s="27">
        <v>1398</v>
      </c>
      <c r="G1873" s="32"/>
      <c r="H1873" s="32"/>
      <c r="I1873" s="29">
        <v>-6.6E-3</v>
      </c>
    </row>
    <row r="1874" spans="1:9" x14ac:dyDescent="0.3">
      <c r="A1874" s="23">
        <v>44592</v>
      </c>
      <c r="B1874" s="28" t="s">
        <v>581</v>
      </c>
      <c r="C1874" s="1" t="s">
        <v>496</v>
      </c>
      <c r="E1874" s="26">
        <v>44951</v>
      </c>
      <c r="F1874" s="27">
        <v>1398</v>
      </c>
      <c r="G1874" s="32"/>
      <c r="H1874" s="32"/>
      <c r="I1874" s="29">
        <v>-6.43E-3</v>
      </c>
    </row>
    <row r="1875" spans="1:9" x14ac:dyDescent="0.3">
      <c r="A1875" s="23">
        <v>44599</v>
      </c>
      <c r="B1875" s="28" t="s">
        <v>582</v>
      </c>
      <c r="C1875" s="1" t="s">
        <v>496</v>
      </c>
      <c r="E1875" s="26">
        <v>44692</v>
      </c>
      <c r="F1875" s="27">
        <v>3132</v>
      </c>
      <c r="G1875" s="32"/>
      <c r="H1875" s="32"/>
      <c r="I1875" s="29">
        <v>-6.5399999999999998E-3</v>
      </c>
    </row>
    <row r="1876" spans="1:9" x14ac:dyDescent="0.3">
      <c r="A1876" s="23">
        <v>44599</v>
      </c>
      <c r="B1876" s="28" t="s">
        <v>579</v>
      </c>
      <c r="C1876" s="1" t="s">
        <v>496</v>
      </c>
      <c r="E1876" s="26">
        <v>44741</v>
      </c>
      <c r="F1876" s="27">
        <v>1652</v>
      </c>
      <c r="G1876" s="32"/>
      <c r="H1876" s="32"/>
      <c r="I1876" s="29">
        <v>-6.2700000000000004E-3</v>
      </c>
    </row>
    <row r="1877" spans="1:9" x14ac:dyDescent="0.3">
      <c r="A1877" s="23">
        <v>44599</v>
      </c>
      <c r="B1877" s="28" t="s">
        <v>581</v>
      </c>
      <c r="C1877" s="1" t="s">
        <v>496</v>
      </c>
      <c r="E1877" s="26">
        <v>44951</v>
      </c>
      <c r="F1877" s="27">
        <v>1598</v>
      </c>
      <c r="G1877" s="32"/>
      <c r="H1877" s="32"/>
      <c r="I1877" s="29">
        <v>-4.7000000000000002E-3</v>
      </c>
    </row>
    <row r="1878" spans="1:9" x14ac:dyDescent="0.3">
      <c r="A1878" s="23">
        <v>44606</v>
      </c>
      <c r="B1878" s="28" t="s">
        <v>582</v>
      </c>
      <c r="C1878" s="1" t="s">
        <v>496</v>
      </c>
      <c r="E1878" s="26">
        <v>44692</v>
      </c>
      <c r="F1878" s="27">
        <v>3360</v>
      </c>
      <c r="G1878" s="32"/>
      <c r="H1878" s="32"/>
      <c r="I1878" s="29">
        <v>-7.0499999999999998E-3</v>
      </c>
    </row>
    <row r="1879" spans="1:9" x14ac:dyDescent="0.3">
      <c r="A1879" s="23">
        <v>44606</v>
      </c>
      <c r="B1879" s="28" t="s">
        <v>583</v>
      </c>
      <c r="C1879" s="1" t="s">
        <v>496</v>
      </c>
      <c r="E1879" s="26">
        <v>44769</v>
      </c>
      <c r="F1879" s="27">
        <v>1873</v>
      </c>
      <c r="G1879" s="32"/>
      <c r="H1879" s="32"/>
      <c r="I1879" s="29">
        <v>-6.77E-3</v>
      </c>
    </row>
    <row r="1880" spans="1:9" x14ac:dyDescent="0.3">
      <c r="A1880" s="23">
        <v>44606</v>
      </c>
      <c r="B1880" s="28" t="s">
        <v>581</v>
      </c>
      <c r="C1880" s="1" t="s">
        <v>496</v>
      </c>
      <c r="E1880" s="26">
        <v>44951</v>
      </c>
      <c r="F1880" s="27">
        <v>1365</v>
      </c>
      <c r="G1880" s="32"/>
      <c r="H1880" s="32"/>
      <c r="I1880" s="29">
        <v>-5.5700000000000003E-3</v>
      </c>
    </row>
    <row r="1881" spans="1:9" x14ac:dyDescent="0.3">
      <c r="A1881" s="23">
        <v>44613</v>
      </c>
      <c r="B1881" s="28" t="s">
        <v>584</v>
      </c>
      <c r="C1881" s="1" t="s">
        <v>496</v>
      </c>
      <c r="E1881" s="26">
        <v>44706</v>
      </c>
      <c r="F1881" s="27">
        <v>2698</v>
      </c>
      <c r="G1881" s="32"/>
      <c r="H1881" s="32"/>
      <c r="I1881" s="29">
        <v>-6.8500000000000002E-3</v>
      </c>
    </row>
    <row r="1882" spans="1:9" x14ac:dyDescent="0.3">
      <c r="A1882" s="23">
        <v>44613</v>
      </c>
      <c r="B1882" s="28" t="s">
        <v>583</v>
      </c>
      <c r="C1882" s="1" t="s">
        <v>496</v>
      </c>
      <c r="E1882" s="26">
        <v>44769</v>
      </c>
      <c r="F1882" s="27">
        <v>1696</v>
      </c>
      <c r="G1882" s="32"/>
      <c r="H1882" s="32"/>
      <c r="I1882" s="29">
        <v>-6.7799999999999996E-3</v>
      </c>
    </row>
    <row r="1883" spans="1:9" x14ac:dyDescent="0.3">
      <c r="A1883" s="23">
        <v>44613</v>
      </c>
      <c r="B1883" s="28" t="s">
        <v>581</v>
      </c>
      <c r="C1883" s="1" t="s">
        <v>496</v>
      </c>
      <c r="E1883" s="26">
        <v>44951</v>
      </c>
      <c r="F1883" s="27">
        <v>1604</v>
      </c>
      <c r="G1883" s="32"/>
      <c r="H1883" s="32"/>
      <c r="I1883" s="29">
        <v>-5.8599999999999998E-3</v>
      </c>
    </row>
    <row r="1884" spans="1:9" x14ac:dyDescent="0.3">
      <c r="A1884" s="23">
        <v>44620</v>
      </c>
      <c r="B1884" s="28" t="s">
        <v>584</v>
      </c>
      <c r="C1884" s="1" t="s">
        <v>496</v>
      </c>
      <c r="E1884" s="26">
        <v>44706</v>
      </c>
      <c r="F1884" s="27">
        <v>3317</v>
      </c>
      <c r="G1884" s="32"/>
      <c r="H1884" s="32"/>
      <c r="I1884" s="29">
        <v>-7.45E-3</v>
      </c>
    </row>
    <row r="1885" spans="1:9" x14ac:dyDescent="0.3">
      <c r="A1885" s="23">
        <v>44620</v>
      </c>
      <c r="B1885" s="28" t="s">
        <v>583</v>
      </c>
      <c r="C1885" s="1" t="s">
        <v>496</v>
      </c>
      <c r="E1885" s="26">
        <v>44769</v>
      </c>
      <c r="F1885" s="27">
        <v>1843</v>
      </c>
      <c r="G1885" s="32"/>
      <c r="H1885" s="32"/>
      <c r="I1885" s="29">
        <v>-7.0200000000000002E-3</v>
      </c>
    </row>
    <row r="1886" spans="1:9" x14ac:dyDescent="0.3">
      <c r="A1886" s="23">
        <v>44620</v>
      </c>
      <c r="B1886" s="28" t="s">
        <v>585</v>
      </c>
      <c r="C1886" s="1" t="s">
        <v>496</v>
      </c>
      <c r="E1886" s="26">
        <v>44979</v>
      </c>
      <c r="F1886" s="27">
        <v>1730</v>
      </c>
      <c r="G1886" s="32"/>
      <c r="H1886" s="32"/>
      <c r="I1886" s="29">
        <v>-6.0499999999999998E-3</v>
      </c>
    </row>
    <row r="1887" spans="1:9" x14ac:dyDescent="0.3">
      <c r="A1887" s="23">
        <v>44627</v>
      </c>
      <c r="B1887" s="28" t="s">
        <v>586</v>
      </c>
      <c r="C1887" s="1" t="s">
        <v>496</v>
      </c>
      <c r="E1887" s="26">
        <v>44721</v>
      </c>
      <c r="F1887" s="27">
        <v>3660</v>
      </c>
      <c r="G1887" s="32"/>
      <c r="H1887" s="32"/>
      <c r="I1887" s="29">
        <v>-7.5500000000000003E-3</v>
      </c>
    </row>
    <row r="1888" spans="1:9" x14ac:dyDescent="0.3">
      <c r="A1888" s="23">
        <v>44627</v>
      </c>
      <c r="B1888" s="28" t="s">
        <v>583</v>
      </c>
      <c r="C1888" s="1" t="s">
        <v>496</v>
      </c>
      <c r="E1888" s="26">
        <v>44769</v>
      </c>
      <c r="F1888" s="27">
        <v>1140</v>
      </c>
      <c r="G1888" s="32"/>
      <c r="H1888" s="32"/>
      <c r="I1888" s="29">
        <v>-7.4000000000000003E-3</v>
      </c>
    </row>
    <row r="1889" spans="1:9" x14ac:dyDescent="0.3">
      <c r="A1889" s="23">
        <v>44627</v>
      </c>
      <c r="B1889" s="28" t="s">
        <v>587</v>
      </c>
      <c r="C1889" s="1" t="s">
        <v>496</v>
      </c>
      <c r="E1889" s="26">
        <v>44839</v>
      </c>
      <c r="F1889" s="27">
        <v>475</v>
      </c>
      <c r="G1889" s="32"/>
      <c r="H1889" s="32"/>
      <c r="I1889" s="29">
        <v>-7.2100000000000003E-3</v>
      </c>
    </row>
    <row r="1890" spans="1:9" x14ac:dyDescent="0.3">
      <c r="A1890" s="23">
        <v>44627</v>
      </c>
      <c r="B1890" s="28" t="s">
        <v>585</v>
      </c>
      <c r="C1890" s="1" t="s">
        <v>496</v>
      </c>
      <c r="E1890" s="26">
        <v>44979</v>
      </c>
      <c r="F1890" s="27">
        <v>1436</v>
      </c>
      <c r="G1890" s="32"/>
      <c r="H1890" s="32"/>
      <c r="I1890" s="29">
        <v>-6.4000000000000003E-3</v>
      </c>
    </row>
    <row r="1891" spans="1:9" x14ac:dyDescent="0.3">
      <c r="A1891" s="23">
        <v>44634</v>
      </c>
      <c r="B1891" s="28" t="s">
        <v>586</v>
      </c>
      <c r="C1891" s="1" t="s">
        <v>496</v>
      </c>
      <c r="E1891" s="26">
        <v>44721</v>
      </c>
      <c r="F1891" s="27">
        <v>2898</v>
      </c>
      <c r="G1891" s="32"/>
      <c r="H1891" s="32"/>
      <c r="I1891" s="29">
        <v>-7.2199999999999999E-3</v>
      </c>
    </row>
    <row r="1892" spans="1:9" x14ac:dyDescent="0.3">
      <c r="A1892" s="23">
        <v>44634</v>
      </c>
      <c r="B1892" s="28" t="s">
        <v>588</v>
      </c>
      <c r="C1892" s="1" t="s">
        <v>496</v>
      </c>
      <c r="E1892" s="26">
        <v>44797</v>
      </c>
      <c r="F1892" s="27">
        <v>1697</v>
      </c>
      <c r="G1892" s="32"/>
      <c r="H1892" s="32"/>
      <c r="I1892" s="29">
        <v>-7.0600000000000003E-3</v>
      </c>
    </row>
    <row r="1893" spans="1:9" x14ac:dyDescent="0.3">
      <c r="A1893" s="23">
        <v>44634</v>
      </c>
      <c r="B1893" s="28" t="s">
        <v>585</v>
      </c>
      <c r="C1893" s="1" t="s">
        <v>496</v>
      </c>
      <c r="E1893" s="26">
        <v>44979</v>
      </c>
      <c r="F1893" s="27">
        <v>1287</v>
      </c>
      <c r="G1893" s="32"/>
      <c r="H1893" s="32"/>
      <c r="I1893" s="29">
        <v>-5.6299999999999996E-3</v>
      </c>
    </row>
    <row r="1894" spans="1:9" x14ac:dyDescent="0.3">
      <c r="A1894" s="23">
        <v>44641</v>
      </c>
      <c r="B1894" s="28" t="s">
        <v>589</v>
      </c>
      <c r="C1894" s="1" t="s">
        <v>496</v>
      </c>
      <c r="E1894" s="26">
        <v>44734</v>
      </c>
      <c r="F1894" s="27">
        <v>3183</v>
      </c>
      <c r="G1894" s="32"/>
      <c r="H1894" s="32"/>
      <c r="I1894" s="29">
        <v>-6.6100000000000004E-3</v>
      </c>
    </row>
    <row r="1895" spans="1:9" x14ac:dyDescent="0.3">
      <c r="A1895" s="23">
        <v>44641</v>
      </c>
      <c r="B1895" s="28" t="s">
        <v>590</v>
      </c>
      <c r="C1895" s="1" t="s">
        <v>496</v>
      </c>
      <c r="E1895" s="26">
        <v>44783</v>
      </c>
      <c r="F1895" s="27">
        <v>415</v>
      </c>
      <c r="G1895" s="32"/>
      <c r="H1895" s="32"/>
      <c r="I1895" s="29">
        <v>-6.6699999999999997E-3</v>
      </c>
    </row>
    <row r="1896" spans="1:9" x14ac:dyDescent="0.3">
      <c r="A1896" s="23">
        <v>44641</v>
      </c>
      <c r="B1896" s="28" t="s">
        <v>588</v>
      </c>
      <c r="C1896" s="1" t="s">
        <v>496</v>
      </c>
      <c r="E1896" s="26">
        <v>44797</v>
      </c>
      <c r="F1896" s="27">
        <v>1128</v>
      </c>
      <c r="G1896" s="32"/>
      <c r="H1896" s="32"/>
      <c r="I1896" s="29">
        <v>-6.2500000000000003E-3</v>
      </c>
    </row>
    <row r="1897" spans="1:9" x14ac:dyDescent="0.3">
      <c r="A1897" s="23">
        <v>44641</v>
      </c>
      <c r="B1897" s="28" t="s">
        <v>585</v>
      </c>
      <c r="C1897" s="1" t="s">
        <v>496</v>
      </c>
      <c r="E1897" s="26">
        <v>44979</v>
      </c>
      <c r="F1897" s="27">
        <v>1597</v>
      </c>
      <c r="G1897" s="32"/>
      <c r="H1897" s="32"/>
      <c r="I1897" s="29">
        <v>-5.6100000000000004E-3</v>
      </c>
    </row>
    <row r="1898" spans="1:9" x14ac:dyDescent="0.3">
      <c r="A1898" s="23">
        <v>44648</v>
      </c>
      <c r="B1898" s="28" t="s">
        <v>589</v>
      </c>
      <c r="C1898" s="1" t="s">
        <v>496</v>
      </c>
      <c r="E1898" s="26">
        <v>44734</v>
      </c>
      <c r="F1898" s="27">
        <v>2896</v>
      </c>
      <c r="G1898" s="32"/>
      <c r="H1898" s="32"/>
      <c r="I1898" s="29">
        <v>-6.4999999999999997E-3</v>
      </c>
    </row>
    <row r="1899" spans="1:9" x14ac:dyDescent="0.3">
      <c r="A1899" s="23">
        <v>44648</v>
      </c>
      <c r="B1899" s="28" t="s">
        <v>588</v>
      </c>
      <c r="C1899" s="1" t="s">
        <v>496</v>
      </c>
      <c r="E1899" s="26">
        <v>44797</v>
      </c>
      <c r="F1899" s="27">
        <v>1199</v>
      </c>
      <c r="G1899" s="32"/>
      <c r="H1899" s="32"/>
      <c r="I1899" s="29">
        <v>-6.1599999999999997E-3</v>
      </c>
    </row>
    <row r="1900" spans="1:9" x14ac:dyDescent="0.3">
      <c r="A1900" s="23">
        <v>44648</v>
      </c>
      <c r="B1900" s="28" t="s">
        <v>591</v>
      </c>
      <c r="C1900" s="1" t="s">
        <v>496</v>
      </c>
      <c r="E1900" s="26">
        <v>44895</v>
      </c>
      <c r="F1900" s="27">
        <v>400</v>
      </c>
      <c r="G1900" s="32"/>
      <c r="H1900" s="32"/>
      <c r="I1900" s="29">
        <v>-5.7800000000000004E-3</v>
      </c>
    </row>
    <row r="1901" spans="1:9" x14ac:dyDescent="0.3">
      <c r="A1901" s="23">
        <v>44648</v>
      </c>
      <c r="B1901" s="28" t="s">
        <v>592</v>
      </c>
      <c r="C1901" s="1" t="s">
        <v>496</v>
      </c>
      <c r="E1901" s="26">
        <v>45007</v>
      </c>
      <c r="F1901" s="27">
        <v>1298</v>
      </c>
      <c r="G1901" s="32"/>
      <c r="H1901" s="32"/>
      <c r="I1901" s="29">
        <v>-4.7200000000000002E-3</v>
      </c>
    </row>
    <row r="1902" spans="1:9" x14ac:dyDescent="0.3">
      <c r="A1902" s="23">
        <v>44655</v>
      </c>
      <c r="B1902" s="28" t="s">
        <v>593</v>
      </c>
      <c r="C1902" s="1" t="s">
        <v>496</v>
      </c>
      <c r="E1902" s="26">
        <v>44748</v>
      </c>
      <c r="F1902" s="27">
        <v>3153</v>
      </c>
      <c r="G1902" s="32"/>
      <c r="H1902" s="32"/>
      <c r="I1902" s="29">
        <v>-6.4900000000000001E-3</v>
      </c>
    </row>
    <row r="1903" spans="1:9" x14ac:dyDescent="0.3">
      <c r="A1903" s="23">
        <v>44655</v>
      </c>
      <c r="B1903" s="28" t="s">
        <v>588</v>
      </c>
      <c r="C1903" s="1" t="s">
        <v>496</v>
      </c>
      <c r="E1903" s="26">
        <v>44797</v>
      </c>
      <c r="F1903" s="27">
        <v>945</v>
      </c>
      <c r="G1903" s="32"/>
      <c r="H1903" s="32"/>
      <c r="I1903" s="29">
        <v>-6.1599999999999997E-3</v>
      </c>
    </row>
    <row r="1904" spans="1:9" x14ac:dyDescent="0.3">
      <c r="A1904" s="23">
        <v>44655</v>
      </c>
      <c r="B1904" s="28" t="s">
        <v>594</v>
      </c>
      <c r="C1904" s="1" t="s">
        <v>496</v>
      </c>
      <c r="E1904" s="26">
        <v>44811</v>
      </c>
      <c r="F1904" s="27">
        <v>477</v>
      </c>
      <c r="G1904" s="32"/>
      <c r="H1904" s="32"/>
      <c r="I1904" s="29">
        <v>-6.5199999999999998E-3</v>
      </c>
    </row>
    <row r="1905" spans="1:9" x14ac:dyDescent="0.3">
      <c r="A1905" s="23">
        <v>44655</v>
      </c>
      <c r="B1905" s="28" t="s">
        <v>592</v>
      </c>
      <c r="C1905" s="1" t="s">
        <v>496</v>
      </c>
      <c r="E1905" s="26">
        <v>45007</v>
      </c>
      <c r="F1905" s="27">
        <v>997</v>
      </c>
      <c r="G1905" s="32"/>
      <c r="H1905" s="32"/>
      <c r="I1905" s="29">
        <v>-4.1000000000000003E-3</v>
      </c>
    </row>
    <row r="1906" spans="1:9" x14ac:dyDescent="0.3">
      <c r="A1906" s="23">
        <v>44662</v>
      </c>
      <c r="B1906" s="28" t="s">
        <v>593</v>
      </c>
      <c r="C1906" s="1" t="s">
        <v>496</v>
      </c>
      <c r="E1906" s="26">
        <v>44748</v>
      </c>
      <c r="F1906" s="27">
        <v>3574</v>
      </c>
      <c r="G1906" s="32"/>
      <c r="H1906" s="32"/>
      <c r="I1906" s="29">
        <v>-6.6400000000000001E-3</v>
      </c>
    </row>
    <row r="1907" spans="1:9" x14ac:dyDescent="0.3">
      <c r="A1907" s="23">
        <v>44662</v>
      </c>
      <c r="B1907" s="28" t="s">
        <v>595</v>
      </c>
      <c r="C1907" s="1" t="s">
        <v>496</v>
      </c>
      <c r="E1907" s="26">
        <v>44825</v>
      </c>
      <c r="F1907" s="27">
        <v>1435</v>
      </c>
      <c r="G1907" s="32"/>
      <c r="H1907" s="32"/>
      <c r="I1907" s="29">
        <v>-5.79E-3</v>
      </c>
    </row>
    <row r="1908" spans="1:9" x14ac:dyDescent="0.3">
      <c r="A1908" s="23">
        <v>44662</v>
      </c>
      <c r="B1908" s="28" t="s">
        <v>592</v>
      </c>
      <c r="C1908" s="1" t="s">
        <v>496</v>
      </c>
      <c r="E1908" s="26">
        <v>45007</v>
      </c>
      <c r="F1908" s="27">
        <v>892</v>
      </c>
      <c r="G1908" s="32"/>
      <c r="H1908" s="32"/>
      <c r="I1908" s="29">
        <v>-3.2000000000000002E-3</v>
      </c>
    </row>
    <row r="1909" spans="1:9" x14ac:dyDescent="0.3">
      <c r="A1909" s="23">
        <v>44670</v>
      </c>
      <c r="B1909" s="28" t="s">
        <v>596</v>
      </c>
      <c r="C1909" s="1" t="s">
        <v>496</v>
      </c>
      <c r="E1909" s="26">
        <v>44762</v>
      </c>
      <c r="F1909" s="27">
        <v>3611</v>
      </c>
      <c r="G1909" s="32"/>
      <c r="H1909" s="32"/>
      <c r="I1909" s="29">
        <v>-6.5300000000000002E-3</v>
      </c>
    </row>
    <row r="1910" spans="1:9" x14ac:dyDescent="0.3">
      <c r="A1910" s="23">
        <v>44670</v>
      </c>
      <c r="B1910" s="28" t="s">
        <v>595</v>
      </c>
      <c r="C1910" s="1" t="s">
        <v>496</v>
      </c>
      <c r="E1910" s="26">
        <v>44825</v>
      </c>
      <c r="F1910" s="27">
        <v>1352</v>
      </c>
      <c r="G1910" s="32"/>
      <c r="H1910" s="32"/>
      <c r="I1910" s="29">
        <v>-5.6100000000000004E-3</v>
      </c>
    </row>
    <row r="1911" spans="1:9" x14ac:dyDescent="0.3">
      <c r="A1911" s="23">
        <v>44670</v>
      </c>
      <c r="B1911" s="28" t="s">
        <v>592</v>
      </c>
      <c r="C1911" s="1" t="s">
        <v>496</v>
      </c>
      <c r="E1911" s="26">
        <v>45007</v>
      </c>
      <c r="F1911" s="27">
        <v>1226</v>
      </c>
      <c r="G1911" s="32"/>
      <c r="H1911" s="32"/>
      <c r="I1911" s="29">
        <v>-2.9099999999999998E-3</v>
      </c>
    </row>
    <row r="1912" spans="1:9" x14ac:dyDescent="0.3">
      <c r="A1912" s="23">
        <v>44676</v>
      </c>
      <c r="B1912" s="28" t="s">
        <v>596</v>
      </c>
      <c r="C1912" s="1" t="s">
        <v>496</v>
      </c>
      <c r="E1912" s="26">
        <v>44762</v>
      </c>
      <c r="F1912" s="27">
        <v>3195</v>
      </c>
      <c r="G1912" s="32"/>
      <c r="H1912" s="32"/>
      <c r="I1912" s="29">
        <v>-6.6899999999999998E-3</v>
      </c>
    </row>
    <row r="1913" spans="1:9" x14ac:dyDescent="0.3">
      <c r="A1913" s="23">
        <v>44676</v>
      </c>
      <c r="B1913" s="28" t="s">
        <v>595</v>
      </c>
      <c r="C1913" s="1" t="s">
        <v>496</v>
      </c>
      <c r="E1913" s="26">
        <v>44825</v>
      </c>
      <c r="F1913" s="27">
        <v>1197</v>
      </c>
      <c r="G1913" s="32"/>
      <c r="H1913" s="32"/>
      <c r="I1913" s="29">
        <v>-5.4099999999999999E-3</v>
      </c>
    </row>
    <row r="1914" spans="1:9" x14ac:dyDescent="0.3">
      <c r="A1914" s="23">
        <v>44676</v>
      </c>
      <c r="B1914" s="28" t="s">
        <v>597</v>
      </c>
      <c r="C1914" s="1" t="s">
        <v>496</v>
      </c>
      <c r="E1914" s="26">
        <v>45035</v>
      </c>
      <c r="F1914" s="27">
        <v>1442</v>
      </c>
      <c r="G1914" s="32"/>
      <c r="H1914" s="32"/>
      <c r="I1914" s="29">
        <v>-1.56E-3</v>
      </c>
    </row>
    <row r="1915" spans="1:9" x14ac:dyDescent="0.3">
      <c r="A1915" s="23">
        <v>44683</v>
      </c>
      <c r="B1915" s="28" t="s">
        <v>598</v>
      </c>
      <c r="C1915" s="1" t="s">
        <v>496</v>
      </c>
      <c r="E1915" s="26">
        <v>44776</v>
      </c>
      <c r="F1915" s="27">
        <v>3193</v>
      </c>
      <c r="G1915" s="32"/>
      <c r="H1915" s="32"/>
      <c r="I1915" s="29">
        <v>-6.5199999999999998E-3</v>
      </c>
    </row>
    <row r="1916" spans="1:9" x14ac:dyDescent="0.3">
      <c r="A1916" s="23">
        <v>44683</v>
      </c>
      <c r="B1916" s="28" t="s">
        <v>595</v>
      </c>
      <c r="C1916" s="1" t="s">
        <v>496</v>
      </c>
      <c r="E1916" s="26">
        <v>44825</v>
      </c>
      <c r="F1916" s="27">
        <v>909</v>
      </c>
      <c r="G1916" s="32"/>
      <c r="H1916" s="32"/>
      <c r="I1916" s="29">
        <v>-5.47E-3</v>
      </c>
    </row>
    <row r="1917" spans="1:9" x14ac:dyDescent="0.3">
      <c r="A1917" s="23">
        <v>44683</v>
      </c>
      <c r="B1917" s="28" t="s">
        <v>599</v>
      </c>
      <c r="C1917" s="1" t="s">
        <v>496</v>
      </c>
      <c r="E1917" s="26">
        <v>44867</v>
      </c>
      <c r="F1917" s="27">
        <v>399</v>
      </c>
      <c r="G1917" s="32"/>
      <c r="H1917" s="32"/>
      <c r="I1917" s="29">
        <v>-5.1900000000000002E-3</v>
      </c>
    </row>
    <row r="1918" spans="1:9" x14ac:dyDescent="0.3">
      <c r="A1918" s="23">
        <v>44683</v>
      </c>
      <c r="B1918" s="28" t="s">
        <v>597</v>
      </c>
      <c r="C1918" s="1" t="s">
        <v>496</v>
      </c>
      <c r="E1918" s="26">
        <v>45035</v>
      </c>
      <c r="F1918" s="27">
        <v>1198</v>
      </c>
      <c r="G1918" s="32"/>
      <c r="H1918" s="32"/>
      <c r="I1918" s="29">
        <v>-1.67E-3</v>
      </c>
    </row>
    <row r="1919" spans="1:9" x14ac:dyDescent="0.3">
      <c r="A1919" s="23">
        <v>44690</v>
      </c>
      <c r="B1919" s="28" t="s">
        <v>598</v>
      </c>
      <c r="C1919" s="1" t="s">
        <v>496</v>
      </c>
      <c r="E1919" s="26">
        <v>44776</v>
      </c>
      <c r="F1919" s="27">
        <v>2995</v>
      </c>
      <c r="G1919" s="32"/>
      <c r="H1919" s="32"/>
      <c r="I1919" s="29">
        <v>-6.3099999999999996E-3</v>
      </c>
    </row>
    <row r="1920" spans="1:9" x14ac:dyDescent="0.3">
      <c r="A1920" s="23">
        <v>44690</v>
      </c>
      <c r="B1920" s="28" t="s">
        <v>600</v>
      </c>
      <c r="C1920" s="1" t="s">
        <v>496</v>
      </c>
      <c r="E1920" s="26">
        <v>44853</v>
      </c>
      <c r="F1920" s="27">
        <v>1470</v>
      </c>
      <c r="G1920" s="32"/>
      <c r="H1920" s="32"/>
      <c r="I1920" s="29">
        <v>-4.7699999999999999E-3</v>
      </c>
    </row>
    <row r="1921" spans="1:9" x14ac:dyDescent="0.3">
      <c r="A1921" s="23">
        <v>44690</v>
      </c>
      <c r="B1921" s="28" t="s">
        <v>592</v>
      </c>
      <c r="C1921" s="1" t="s">
        <v>496</v>
      </c>
      <c r="E1921" s="26">
        <v>45007</v>
      </c>
      <c r="F1921" s="27">
        <v>562</v>
      </c>
      <c r="G1921" s="32"/>
      <c r="H1921" s="32"/>
      <c r="I1921" s="29">
        <v>-2.0500000000000002E-3</v>
      </c>
    </row>
    <row r="1922" spans="1:9" x14ac:dyDescent="0.3">
      <c r="A1922" s="23">
        <v>44690</v>
      </c>
      <c r="B1922" s="28" t="s">
        <v>597</v>
      </c>
      <c r="C1922" s="1" t="s">
        <v>496</v>
      </c>
      <c r="E1922" s="26">
        <v>45035</v>
      </c>
      <c r="F1922" s="27">
        <v>1011</v>
      </c>
      <c r="G1922" s="32"/>
      <c r="H1922" s="32"/>
      <c r="I1922" s="29">
        <v>-1.1999999999999999E-3</v>
      </c>
    </row>
    <row r="1923" spans="1:9" x14ac:dyDescent="0.3">
      <c r="A1923" s="23">
        <v>44697</v>
      </c>
      <c r="B1923" s="28" t="s">
        <v>601</v>
      </c>
      <c r="C1923" s="1" t="s">
        <v>496</v>
      </c>
      <c r="E1923" s="26">
        <v>44790</v>
      </c>
      <c r="F1923" s="27">
        <v>2994</v>
      </c>
      <c r="G1923" s="32"/>
      <c r="H1923" s="32"/>
      <c r="I1923" s="29">
        <v>-6.28E-3</v>
      </c>
    </row>
    <row r="1924" spans="1:9" x14ac:dyDescent="0.3">
      <c r="A1924" s="23">
        <v>44697</v>
      </c>
      <c r="B1924" s="28" t="s">
        <v>600</v>
      </c>
      <c r="C1924" s="1" t="s">
        <v>496</v>
      </c>
      <c r="E1924" s="26">
        <v>44853</v>
      </c>
      <c r="F1924" s="27">
        <v>1397</v>
      </c>
      <c r="G1924" s="32"/>
      <c r="H1924" s="32"/>
      <c r="I1924" s="29">
        <v>-4.7099999999999998E-3</v>
      </c>
    </row>
    <row r="1925" spans="1:9" x14ac:dyDescent="0.3">
      <c r="A1925" s="23">
        <v>44697</v>
      </c>
      <c r="B1925" s="28" t="s">
        <v>597</v>
      </c>
      <c r="C1925" s="1" t="s">
        <v>496</v>
      </c>
      <c r="E1925" s="26">
        <v>45035</v>
      </c>
      <c r="F1925" s="27">
        <v>1200</v>
      </c>
      <c r="G1925" s="32"/>
      <c r="H1925" s="32"/>
      <c r="I1925" s="29">
        <v>-1.47E-3</v>
      </c>
    </row>
    <row r="1926" spans="1:9" x14ac:dyDescent="0.3">
      <c r="A1926" s="23">
        <v>44704</v>
      </c>
      <c r="B1926" s="28" t="s">
        <v>601</v>
      </c>
      <c r="C1926" s="1" t="s">
        <v>496</v>
      </c>
      <c r="E1926" s="26">
        <v>44790</v>
      </c>
      <c r="F1926" s="27">
        <v>3543</v>
      </c>
      <c r="G1926" s="32"/>
      <c r="H1926" s="32"/>
      <c r="I1926" s="29">
        <v>-6.0299999999999998E-3</v>
      </c>
    </row>
    <row r="1927" spans="1:9" x14ac:dyDescent="0.3">
      <c r="A1927" s="23">
        <v>44704</v>
      </c>
      <c r="B1927" s="28" t="s">
        <v>600</v>
      </c>
      <c r="C1927" s="1" t="s">
        <v>496</v>
      </c>
      <c r="E1927" s="26">
        <v>44853</v>
      </c>
      <c r="F1927" s="27">
        <v>1392</v>
      </c>
      <c r="G1927" s="32"/>
      <c r="H1927" s="32"/>
      <c r="I1927" s="29">
        <v>-4.0000000000000001E-3</v>
      </c>
    </row>
    <row r="1928" spans="1:9" x14ac:dyDescent="0.3">
      <c r="A1928" s="23">
        <v>44711</v>
      </c>
      <c r="B1928" s="28" t="s">
        <v>602</v>
      </c>
      <c r="C1928" s="1" t="s">
        <v>496</v>
      </c>
      <c r="E1928" s="26">
        <v>44804</v>
      </c>
      <c r="F1928" s="27">
        <v>3194</v>
      </c>
      <c r="G1928" s="32"/>
      <c r="H1928" s="32"/>
      <c r="I1928" s="29">
        <v>-5.6100000000000004E-3</v>
      </c>
    </row>
    <row r="1929" spans="1:9" x14ac:dyDescent="0.3">
      <c r="A1929" s="23">
        <v>44711</v>
      </c>
      <c r="B1929" s="28" t="s">
        <v>600</v>
      </c>
      <c r="C1929" s="1" t="s">
        <v>496</v>
      </c>
      <c r="E1929" s="26">
        <v>44853</v>
      </c>
      <c r="F1929" s="27">
        <v>1398</v>
      </c>
      <c r="G1929" s="32"/>
      <c r="H1929" s="32"/>
      <c r="I1929" s="29">
        <v>-4.3200000000000001E-3</v>
      </c>
    </row>
    <row r="1930" spans="1:9" x14ac:dyDescent="0.3">
      <c r="A1930" s="23">
        <v>44711</v>
      </c>
      <c r="B1930" s="28" t="s">
        <v>603</v>
      </c>
      <c r="C1930" s="1" t="s">
        <v>496</v>
      </c>
      <c r="E1930" s="26">
        <v>45063</v>
      </c>
      <c r="F1930" s="27">
        <v>998</v>
      </c>
      <c r="G1930" s="32"/>
      <c r="H1930" s="32"/>
      <c r="I1930" s="29">
        <v>9.2000000000000003E-4</v>
      </c>
    </row>
    <row r="1931" spans="1:9" x14ac:dyDescent="0.3">
      <c r="A1931" s="23">
        <v>44719</v>
      </c>
      <c r="B1931" s="28" t="s">
        <v>602</v>
      </c>
      <c r="C1931" s="1" t="s">
        <v>496</v>
      </c>
      <c r="E1931" s="26">
        <v>44804</v>
      </c>
      <c r="F1931" s="27">
        <v>3695</v>
      </c>
      <c r="G1931" s="32"/>
      <c r="H1931" s="32"/>
      <c r="I1931" s="29">
        <v>-5.5500000000000002E-3</v>
      </c>
    </row>
    <row r="1932" spans="1:9" x14ac:dyDescent="0.3">
      <c r="A1932" s="23">
        <v>44719</v>
      </c>
      <c r="B1932" s="28" t="s">
        <v>604</v>
      </c>
      <c r="C1932" s="1" t="s">
        <v>496</v>
      </c>
      <c r="E1932" s="26">
        <v>44881</v>
      </c>
      <c r="F1932" s="27">
        <v>1497</v>
      </c>
      <c r="G1932" s="32"/>
      <c r="H1932" s="32"/>
      <c r="I1932" s="29">
        <v>-2.9499999999999999E-3</v>
      </c>
    </row>
    <row r="1933" spans="1:9" x14ac:dyDescent="0.3">
      <c r="A1933" s="23">
        <v>44719</v>
      </c>
      <c r="B1933" s="28" t="s">
        <v>603</v>
      </c>
      <c r="C1933" s="1" t="s">
        <v>496</v>
      </c>
      <c r="E1933" s="26">
        <v>45063</v>
      </c>
      <c r="F1933" s="27">
        <v>899</v>
      </c>
      <c r="G1933" s="32"/>
      <c r="H1933" s="32"/>
      <c r="I1933" s="29">
        <v>2.3900000000000002E-3</v>
      </c>
    </row>
    <row r="1934" spans="1:9" x14ac:dyDescent="0.3">
      <c r="A1934" s="23">
        <v>44725</v>
      </c>
      <c r="B1934" s="28" t="s">
        <v>605</v>
      </c>
      <c r="C1934" s="1" t="s">
        <v>496</v>
      </c>
      <c r="E1934" s="26">
        <v>44818</v>
      </c>
      <c r="F1934" s="27">
        <v>3599</v>
      </c>
      <c r="G1934" s="32"/>
      <c r="H1934" s="32"/>
      <c r="I1934" s="29">
        <v>-4.5700000000000003E-3</v>
      </c>
    </row>
    <row r="1935" spans="1:9" x14ac:dyDescent="0.3">
      <c r="A1935" s="23">
        <v>44725</v>
      </c>
      <c r="B1935" s="28" t="s">
        <v>604</v>
      </c>
      <c r="C1935" s="1" t="s">
        <v>496</v>
      </c>
      <c r="E1935" s="26">
        <v>44881</v>
      </c>
      <c r="F1935" s="27">
        <v>1399</v>
      </c>
      <c r="G1935" s="32"/>
      <c r="H1935" s="32"/>
      <c r="I1935" s="29">
        <v>-1.7799999999999999E-3</v>
      </c>
    </row>
    <row r="1936" spans="1:9" x14ac:dyDescent="0.3">
      <c r="A1936" s="23">
        <v>44725</v>
      </c>
      <c r="B1936" s="28" t="s">
        <v>603</v>
      </c>
      <c r="C1936" s="1" t="s">
        <v>496</v>
      </c>
      <c r="E1936" s="26">
        <v>45063</v>
      </c>
      <c r="F1936" s="27">
        <v>899</v>
      </c>
      <c r="G1936" s="32"/>
      <c r="H1936" s="32"/>
      <c r="I1936" s="29">
        <v>5.3099999999999996E-3</v>
      </c>
    </row>
    <row r="1937" spans="1:9" x14ac:dyDescent="0.3">
      <c r="A1937" s="23">
        <v>44732</v>
      </c>
      <c r="B1937" s="28" t="s">
        <v>605</v>
      </c>
      <c r="C1937" s="1" t="s">
        <v>496</v>
      </c>
      <c r="E1937" s="26">
        <v>44818</v>
      </c>
      <c r="F1937" s="27">
        <v>3163</v>
      </c>
      <c r="G1937" s="32"/>
      <c r="H1937" s="32"/>
      <c r="I1937" s="29">
        <v>-4.6499999999999996E-3</v>
      </c>
    </row>
    <row r="1938" spans="1:9" x14ac:dyDescent="0.3">
      <c r="A1938" s="23">
        <v>44732</v>
      </c>
      <c r="B1938" s="28" t="s">
        <v>604</v>
      </c>
      <c r="C1938" s="1" t="s">
        <v>496</v>
      </c>
      <c r="E1938" s="26">
        <v>44881</v>
      </c>
      <c r="F1938" s="27">
        <v>1392</v>
      </c>
      <c r="G1938" s="32"/>
      <c r="H1938" s="32"/>
      <c r="I1938" s="29">
        <v>-9.6000000000000002E-4</v>
      </c>
    </row>
    <row r="1939" spans="1:9" x14ac:dyDescent="0.3">
      <c r="A1939" s="23">
        <v>44732</v>
      </c>
      <c r="B1939" s="28" t="s">
        <v>592</v>
      </c>
      <c r="C1939" s="1" t="s">
        <v>496</v>
      </c>
      <c r="E1939" s="26">
        <v>45007</v>
      </c>
      <c r="F1939" s="27">
        <v>569</v>
      </c>
      <c r="G1939" s="32"/>
      <c r="H1939" s="32"/>
      <c r="I1939" s="29">
        <v>3.0899999999999999E-3</v>
      </c>
    </row>
    <row r="1940" spans="1:9" x14ac:dyDescent="0.3">
      <c r="A1940" s="23">
        <v>44732</v>
      </c>
      <c r="B1940" s="28" t="s">
        <v>606</v>
      </c>
      <c r="C1940" s="1" t="s">
        <v>496</v>
      </c>
      <c r="E1940" s="26">
        <v>45091</v>
      </c>
      <c r="F1940" s="27">
        <v>1317</v>
      </c>
      <c r="G1940" s="32"/>
      <c r="H1940" s="32"/>
      <c r="I1940" s="29">
        <v>7.0800000000000004E-3</v>
      </c>
    </row>
    <row r="1941" spans="1:9" x14ac:dyDescent="0.3">
      <c r="A1941" s="23">
        <v>44739</v>
      </c>
      <c r="B1941" s="28" t="s">
        <v>607</v>
      </c>
      <c r="C1941" s="1" t="s">
        <v>496</v>
      </c>
      <c r="E1941" s="26">
        <v>44832</v>
      </c>
      <c r="F1941" s="27">
        <v>3012</v>
      </c>
      <c r="G1941" s="32"/>
      <c r="H1941" s="32"/>
      <c r="I1941" s="29">
        <v>-3.9199999999999999E-3</v>
      </c>
    </row>
    <row r="1942" spans="1:9" x14ac:dyDescent="0.3">
      <c r="A1942" s="23">
        <v>44739</v>
      </c>
      <c r="B1942" s="28" t="s">
        <v>604</v>
      </c>
      <c r="C1942" s="1" t="s">
        <v>496</v>
      </c>
      <c r="E1942" s="26">
        <v>44881</v>
      </c>
      <c r="F1942" s="27">
        <v>996</v>
      </c>
      <c r="G1942" s="32"/>
      <c r="H1942" s="32"/>
      <c r="I1942" s="29">
        <v>-1.6299999999999999E-3</v>
      </c>
    </row>
    <row r="1943" spans="1:9" x14ac:dyDescent="0.3">
      <c r="A1943" s="23">
        <v>44739</v>
      </c>
      <c r="B1943" s="28" t="s">
        <v>603</v>
      </c>
      <c r="C1943" s="1" t="s">
        <v>496</v>
      </c>
      <c r="E1943" s="26">
        <v>45063</v>
      </c>
      <c r="F1943" s="27">
        <v>918</v>
      </c>
      <c r="G1943" s="32"/>
      <c r="H1943" s="32"/>
      <c r="I1943" s="29">
        <v>4.64E-3</v>
      </c>
    </row>
    <row r="1944" spans="1:9" x14ac:dyDescent="0.3">
      <c r="A1944" s="23">
        <v>44739</v>
      </c>
      <c r="B1944" s="28" t="s">
        <v>606</v>
      </c>
      <c r="C1944" s="1" t="s">
        <v>496</v>
      </c>
      <c r="E1944" s="26">
        <v>45091</v>
      </c>
      <c r="F1944" s="27">
        <v>899</v>
      </c>
      <c r="G1944" s="32"/>
      <c r="H1944" s="32"/>
      <c r="I1944" s="29">
        <v>6.0899999999999999E-3</v>
      </c>
    </row>
    <row r="1945" spans="1:9" x14ac:dyDescent="0.3">
      <c r="A1945" s="23">
        <v>44746</v>
      </c>
      <c r="B1945" s="28" t="s">
        <v>607</v>
      </c>
      <c r="C1945" s="1" t="s">
        <v>496</v>
      </c>
      <c r="E1945" s="26">
        <v>44832</v>
      </c>
      <c r="F1945" s="27">
        <v>2835</v>
      </c>
      <c r="G1945" s="32"/>
      <c r="H1945" s="32"/>
      <c r="I1945" s="29">
        <v>-3.7799999999999999E-3</v>
      </c>
    </row>
    <row r="1946" spans="1:9" x14ac:dyDescent="0.3">
      <c r="A1946" s="23">
        <v>44746</v>
      </c>
      <c r="B1946" s="28" t="s">
        <v>608</v>
      </c>
      <c r="C1946" s="1" t="s">
        <v>496</v>
      </c>
      <c r="E1946" s="26">
        <v>44909</v>
      </c>
      <c r="F1946" s="27">
        <v>1484</v>
      </c>
      <c r="G1946" s="32"/>
      <c r="H1946" s="32"/>
      <c r="I1946" s="29">
        <v>-2.1000000000000001E-4</v>
      </c>
    </row>
    <row r="1947" spans="1:9" x14ac:dyDescent="0.3">
      <c r="A1947" s="23">
        <v>44746</v>
      </c>
      <c r="B1947" s="28" t="s">
        <v>585</v>
      </c>
      <c r="C1947" s="1" t="s">
        <v>496</v>
      </c>
      <c r="E1947" s="26">
        <v>44979</v>
      </c>
      <c r="F1947" s="27">
        <v>855</v>
      </c>
      <c r="G1947" s="32"/>
      <c r="H1947" s="32"/>
      <c r="I1947" s="29">
        <v>2.7999999999999998E-4</v>
      </c>
    </row>
    <row r="1948" spans="1:9" x14ac:dyDescent="0.3">
      <c r="A1948" s="23">
        <v>44746</v>
      </c>
      <c r="B1948" s="28" t="s">
        <v>606</v>
      </c>
      <c r="C1948" s="1" t="s">
        <v>496</v>
      </c>
      <c r="E1948" s="26">
        <v>45091</v>
      </c>
      <c r="F1948" s="27">
        <v>1467</v>
      </c>
      <c r="G1948" s="32"/>
      <c r="H1948" s="32"/>
      <c r="I1948" s="29">
        <v>4.5300000000000002E-3</v>
      </c>
    </row>
    <row r="1949" spans="1:9" x14ac:dyDescent="0.3">
      <c r="A1949" s="23">
        <v>44753</v>
      </c>
      <c r="B1949" s="28" t="s">
        <v>609</v>
      </c>
      <c r="C1949" s="1" t="s">
        <v>496</v>
      </c>
      <c r="E1949" s="26">
        <v>44846</v>
      </c>
      <c r="F1949" s="27">
        <v>3344</v>
      </c>
      <c r="G1949" s="32"/>
      <c r="H1949" s="32"/>
      <c r="I1949" s="29">
        <v>-2.8600000000000001E-3</v>
      </c>
    </row>
    <row r="1950" spans="1:9" x14ac:dyDescent="0.3">
      <c r="A1950" s="23">
        <v>44753</v>
      </c>
      <c r="B1950" s="28" t="s">
        <v>608</v>
      </c>
      <c r="C1950" s="1" t="s">
        <v>496</v>
      </c>
      <c r="E1950" s="26">
        <v>44909</v>
      </c>
      <c r="F1950" s="27">
        <v>1465</v>
      </c>
      <c r="G1950" s="32"/>
      <c r="H1950" s="32"/>
      <c r="I1950" s="29">
        <v>3.6999999999999999E-4</v>
      </c>
    </row>
    <row r="1951" spans="1:9" x14ac:dyDescent="0.3">
      <c r="A1951" s="23">
        <v>44753</v>
      </c>
      <c r="B1951" s="28" t="s">
        <v>597</v>
      </c>
      <c r="C1951" s="1" t="s">
        <v>496</v>
      </c>
      <c r="E1951" s="26">
        <v>45035</v>
      </c>
      <c r="F1951" s="27">
        <v>738</v>
      </c>
      <c r="G1951" s="32"/>
      <c r="H1951" s="32"/>
      <c r="I1951" s="29">
        <v>2.1900000000000001E-3</v>
      </c>
    </row>
    <row r="1952" spans="1:9" x14ac:dyDescent="0.3">
      <c r="A1952" s="23">
        <v>44753</v>
      </c>
      <c r="B1952" s="28" t="s">
        <v>606</v>
      </c>
      <c r="C1952" s="1" t="s">
        <v>496</v>
      </c>
      <c r="E1952" s="26">
        <v>45091</v>
      </c>
      <c r="F1952" s="27">
        <v>1483</v>
      </c>
      <c r="G1952" s="32"/>
      <c r="H1952" s="32"/>
      <c r="I1952" s="29">
        <v>4.4999999999999997E-3</v>
      </c>
    </row>
    <row r="1953" spans="1:9" x14ac:dyDescent="0.3">
      <c r="A1953" s="23">
        <v>44760</v>
      </c>
      <c r="B1953" s="28" t="s">
        <v>609</v>
      </c>
      <c r="C1953" s="1" t="s">
        <v>496</v>
      </c>
      <c r="E1953" s="26">
        <v>44846</v>
      </c>
      <c r="F1953" s="27">
        <v>2999</v>
      </c>
      <c r="G1953" s="32"/>
      <c r="H1953" s="32"/>
      <c r="I1953" s="29">
        <v>-2.7200000000000002E-3</v>
      </c>
    </row>
    <row r="1954" spans="1:9" x14ac:dyDescent="0.3">
      <c r="A1954" s="23">
        <v>44760</v>
      </c>
      <c r="B1954" s="28" t="s">
        <v>591</v>
      </c>
      <c r="C1954" s="1" t="s">
        <v>496</v>
      </c>
      <c r="E1954" s="26">
        <v>44895</v>
      </c>
      <c r="F1954" s="27">
        <v>597</v>
      </c>
      <c r="G1954" s="32"/>
      <c r="H1954" s="32"/>
      <c r="I1954" s="29">
        <v>-1.3999999999999999E-4</v>
      </c>
    </row>
    <row r="1955" spans="1:9" x14ac:dyDescent="0.3">
      <c r="A1955" s="23">
        <v>44760</v>
      </c>
      <c r="B1955" s="28" t="s">
        <v>608</v>
      </c>
      <c r="C1955" s="1" t="s">
        <v>496</v>
      </c>
      <c r="E1955" s="26">
        <v>44909</v>
      </c>
      <c r="F1955" s="27">
        <v>1199</v>
      </c>
      <c r="G1955" s="32"/>
      <c r="H1955" s="32"/>
      <c r="I1955" s="29">
        <v>7.6000000000000004E-4</v>
      </c>
    </row>
    <row r="1956" spans="1:9" x14ac:dyDescent="0.3">
      <c r="A1956" s="23">
        <v>44760</v>
      </c>
      <c r="B1956" s="28" t="s">
        <v>610</v>
      </c>
      <c r="C1956" s="1" t="s">
        <v>496</v>
      </c>
      <c r="E1956" s="26">
        <v>45119</v>
      </c>
      <c r="F1956" s="27">
        <v>1617</v>
      </c>
      <c r="G1956" s="32"/>
      <c r="H1956" s="32"/>
      <c r="I1956" s="29">
        <v>5.45E-3</v>
      </c>
    </row>
    <row r="1957" spans="1:9" x14ac:dyDescent="0.3">
      <c r="A1957" s="23">
        <v>44767</v>
      </c>
      <c r="B1957" s="28" t="s">
        <v>611</v>
      </c>
      <c r="C1957" s="1" t="s">
        <v>496</v>
      </c>
      <c r="E1957" s="26">
        <v>44860</v>
      </c>
      <c r="F1957" s="27">
        <v>3228</v>
      </c>
      <c r="G1957" s="32"/>
      <c r="H1957" s="32"/>
      <c r="I1957" s="29">
        <v>2.0000000000000002E-5</v>
      </c>
    </row>
    <row r="1958" spans="1:9" x14ac:dyDescent="0.3">
      <c r="A1958" s="23">
        <v>44767</v>
      </c>
      <c r="B1958" s="28" t="s">
        <v>608</v>
      </c>
      <c r="C1958" s="1" t="s">
        <v>496</v>
      </c>
      <c r="E1958" s="26">
        <v>44909</v>
      </c>
      <c r="F1958" s="27">
        <v>1316</v>
      </c>
      <c r="G1958" s="32"/>
      <c r="H1958" s="32"/>
      <c r="I1958" s="29">
        <v>1.8600000000000001E-3</v>
      </c>
    </row>
    <row r="1959" spans="1:9" x14ac:dyDescent="0.3">
      <c r="A1959" s="23">
        <v>44767</v>
      </c>
      <c r="B1959" s="28" t="s">
        <v>610</v>
      </c>
      <c r="C1959" s="1" t="s">
        <v>496</v>
      </c>
      <c r="E1959" s="26">
        <v>45119</v>
      </c>
      <c r="F1959" s="27">
        <v>2102</v>
      </c>
      <c r="G1959" s="32"/>
      <c r="H1959" s="32"/>
      <c r="I1959" s="29">
        <v>4.5700000000000003E-3</v>
      </c>
    </row>
    <row r="1960" spans="1:9" x14ac:dyDescent="0.3">
      <c r="A1960" s="23">
        <v>44774</v>
      </c>
      <c r="B1960" s="28" t="s">
        <v>611</v>
      </c>
      <c r="C1960" s="1" t="s">
        <v>496</v>
      </c>
      <c r="E1960" s="26">
        <v>44860</v>
      </c>
      <c r="F1960" s="27">
        <v>3256</v>
      </c>
      <c r="G1960" s="32"/>
      <c r="H1960" s="32"/>
      <c r="I1960" s="29">
        <v>1.0000000000000001E-5</v>
      </c>
    </row>
    <row r="1961" spans="1:9" x14ac:dyDescent="0.3">
      <c r="A1961" s="23">
        <v>44774</v>
      </c>
      <c r="B1961" s="28" t="s">
        <v>612</v>
      </c>
      <c r="C1961" s="1" t="s">
        <v>496</v>
      </c>
      <c r="E1961" s="26">
        <v>44937</v>
      </c>
      <c r="F1961" s="27">
        <v>2088</v>
      </c>
      <c r="G1961" s="32"/>
      <c r="H1961" s="32"/>
      <c r="I1961" s="29">
        <v>1.8E-3</v>
      </c>
    </row>
    <row r="1962" spans="1:9" x14ac:dyDescent="0.3">
      <c r="A1962" s="23">
        <v>44774</v>
      </c>
      <c r="B1962" s="28" t="s">
        <v>610</v>
      </c>
      <c r="C1962" s="1" t="s">
        <v>496</v>
      </c>
      <c r="E1962" s="26">
        <v>45119</v>
      </c>
      <c r="F1962" s="27">
        <v>1420</v>
      </c>
      <c r="G1962" s="32"/>
      <c r="H1962" s="32"/>
      <c r="I1962" s="29">
        <v>4.5300000000000002E-3</v>
      </c>
    </row>
    <row r="1963" spans="1:9" x14ac:dyDescent="0.3">
      <c r="A1963" s="23">
        <v>44781</v>
      </c>
      <c r="B1963" s="28" t="s">
        <v>613</v>
      </c>
      <c r="C1963" s="1" t="s">
        <v>496</v>
      </c>
      <c r="E1963" s="26">
        <v>44874</v>
      </c>
      <c r="F1963" s="27">
        <v>3101</v>
      </c>
      <c r="G1963" s="32"/>
      <c r="H1963" s="32"/>
      <c r="I1963" s="29">
        <v>5.2999999999999998E-4</v>
      </c>
    </row>
    <row r="1964" spans="1:9" x14ac:dyDescent="0.3">
      <c r="A1964" s="23">
        <v>44781</v>
      </c>
      <c r="B1964" s="28" t="s">
        <v>612</v>
      </c>
      <c r="C1964" s="1" t="s">
        <v>496</v>
      </c>
      <c r="E1964" s="26">
        <v>44937</v>
      </c>
      <c r="F1964" s="27">
        <v>1847</v>
      </c>
      <c r="G1964" s="32"/>
      <c r="H1964" s="32"/>
      <c r="I1964" s="29">
        <v>1.7700000000000001E-3</v>
      </c>
    </row>
    <row r="1965" spans="1:9" x14ac:dyDescent="0.3">
      <c r="A1965" s="23">
        <v>44781</v>
      </c>
      <c r="B1965" s="28" t="s">
        <v>610</v>
      </c>
      <c r="C1965" s="1" t="s">
        <v>496</v>
      </c>
      <c r="E1965" s="26">
        <v>45119</v>
      </c>
      <c r="F1965" s="27">
        <v>1397</v>
      </c>
      <c r="G1965" s="32"/>
      <c r="H1965" s="32"/>
      <c r="I1965" s="29">
        <v>5.45E-3</v>
      </c>
    </row>
    <row r="1966" spans="1:9" x14ac:dyDescent="0.3">
      <c r="A1966" s="23">
        <v>44789</v>
      </c>
      <c r="B1966" s="28" t="s">
        <v>613</v>
      </c>
      <c r="C1966" s="1" t="s">
        <v>496</v>
      </c>
      <c r="E1966" s="26">
        <v>44874</v>
      </c>
      <c r="F1966" s="27">
        <v>2910</v>
      </c>
      <c r="G1966" s="32"/>
      <c r="H1966" s="32"/>
      <c r="I1966" s="29">
        <v>1.9000000000000001E-4</v>
      </c>
    </row>
    <row r="1967" spans="1:9" x14ac:dyDescent="0.3">
      <c r="A1967" s="23">
        <v>44789</v>
      </c>
      <c r="B1967" s="28" t="s">
        <v>612</v>
      </c>
      <c r="C1967" s="1" t="s">
        <v>496</v>
      </c>
      <c r="E1967" s="26">
        <v>44937</v>
      </c>
      <c r="F1967" s="27">
        <v>1819</v>
      </c>
      <c r="G1967" s="32"/>
      <c r="H1967" s="32"/>
      <c r="I1967" s="29">
        <v>1.6299999999999999E-3</v>
      </c>
    </row>
    <row r="1968" spans="1:9" x14ac:dyDescent="0.3">
      <c r="A1968" s="23">
        <v>44789</v>
      </c>
      <c r="B1968" s="28" t="s">
        <v>614</v>
      </c>
      <c r="C1968" s="1" t="s">
        <v>496</v>
      </c>
      <c r="E1968" s="26">
        <v>45147</v>
      </c>
      <c r="F1968" s="27">
        <v>1428</v>
      </c>
      <c r="G1968" s="32"/>
      <c r="H1968" s="32"/>
      <c r="I1968" s="29">
        <v>6.1500000000000001E-3</v>
      </c>
    </row>
    <row r="1969" spans="1:9" x14ac:dyDescent="0.3">
      <c r="A1969" s="23">
        <v>44795</v>
      </c>
      <c r="B1969" s="28" t="s">
        <v>615</v>
      </c>
      <c r="C1969" s="1" t="s">
        <v>496</v>
      </c>
      <c r="E1969" s="26">
        <v>44888</v>
      </c>
      <c r="F1969" s="27">
        <v>3222</v>
      </c>
      <c r="G1969" s="32"/>
      <c r="H1969" s="32"/>
      <c r="I1969" s="29">
        <v>5.8E-4</v>
      </c>
    </row>
    <row r="1970" spans="1:9" x14ac:dyDescent="0.3">
      <c r="A1970" s="23">
        <v>44795</v>
      </c>
      <c r="B1970" s="28" t="s">
        <v>612</v>
      </c>
      <c r="C1970" s="1" t="s">
        <v>496</v>
      </c>
      <c r="E1970" s="26">
        <v>44937</v>
      </c>
      <c r="F1970" s="27">
        <v>1682</v>
      </c>
      <c r="G1970" s="32"/>
      <c r="H1970" s="32"/>
      <c r="I1970" s="29">
        <v>8.4000000000000003E-4</v>
      </c>
    </row>
    <row r="1971" spans="1:9" x14ac:dyDescent="0.3">
      <c r="A1971" s="23">
        <v>44795</v>
      </c>
      <c r="B1971" s="28" t="s">
        <v>614</v>
      </c>
      <c r="C1971" s="1" t="s">
        <v>496</v>
      </c>
      <c r="E1971" s="26">
        <v>45147</v>
      </c>
      <c r="F1971" s="27">
        <v>1900</v>
      </c>
      <c r="G1971" s="32"/>
      <c r="H1971" s="32"/>
      <c r="I1971" s="29">
        <v>6.7999999999999996E-3</v>
      </c>
    </row>
    <row r="1972" spans="1:9" x14ac:dyDescent="0.3">
      <c r="A1972" s="23">
        <v>44802</v>
      </c>
      <c r="B1972" s="28" t="s">
        <v>615</v>
      </c>
      <c r="C1972" s="1" t="s">
        <v>496</v>
      </c>
      <c r="E1972" s="26">
        <v>44888</v>
      </c>
      <c r="F1972" s="27">
        <v>2732</v>
      </c>
      <c r="G1972" s="32"/>
      <c r="H1972" s="32"/>
      <c r="I1972" s="29">
        <v>-2.7E-4</v>
      </c>
    </row>
    <row r="1973" spans="1:9" x14ac:dyDescent="0.3">
      <c r="A1973" s="23">
        <v>44802</v>
      </c>
      <c r="B1973" s="28" t="s">
        <v>616</v>
      </c>
      <c r="C1973" s="1" t="s">
        <v>496</v>
      </c>
      <c r="E1973" s="26">
        <v>44965</v>
      </c>
      <c r="F1973" s="27">
        <v>1585</v>
      </c>
      <c r="G1973" s="32"/>
      <c r="H1973" s="32"/>
      <c r="I1973" s="29">
        <v>8.4000000000000003E-4</v>
      </c>
    </row>
    <row r="1974" spans="1:9" x14ac:dyDescent="0.3">
      <c r="A1974" s="23">
        <v>44802</v>
      </c>
      <c r="B1974" s="28" t="s">
        <v>606</v>
      </c>
      <c r="C1974" s="1" t="s">
        <v>496</v>
      </c>
      <c r="E1974" s="26">
        <v>45091</v>
      </c>
      <c r="F1974" s="27">
        <v>437</v>
      </c>
      <c r="G1974" s="32"/>
      <c r="H1974" s="32"/>
      <c r="I1974" s="29">
        <v>4.81E-3</v>
      </c>
    </row>
    <row r="1975" spans="1:9" x14ac:dyDescent="0.3">
      <c r="A1975" s="23">
        <v>44802</v>
      </c>
      <c r="B1975" s="28" t="s">
        <v>614</v>
      </c>
      <c r="C1975" s="1" t="s">
        <v>496</v>
      </c>
      <c r="E1975" s="26">
        <v>45147</v>
      </c>
      <c r="F1975" s="27">
        <v>1298</v>
      </c>
      <c r="G1975" s="32"/>
      <c r="H1975" s="32"/>
      <c r="I1975" s="29">
        <v>6.5799999999999999E-3</v>
      </c>
    </row>
    <row r="1976" spans="1:9" x14ac:dyDescent="0.3">
      <c r="A1976" s="23">
        <v>44809</v>
      </c>
      <c r="B1976" s="28" t="s">
        <v>617</v>
      </c>
      <c r="C1976" s="1" t="s">
        <v>496</v>
      </c>
      <c r="E1976" s="26">
        <v>44902</v>
      </c>
      <c r="F1976" s="27">
        <v>3000</v>
      </c>
      <c r="G1976" s="32"/>
      <c r="H1976" s="32"/>
      <c r="I1976" s="29">
        <v>3.8999999999999999E-4</v>
      </c>
    </row>
    <row r="1977" spans="1:9" x14ac:dyDescent="0.3">
      <c r="A1977" s="23">
        <v>44809</v>
      </c>
      <c r="B1977" s="28" t="s">
        <v>616</v>
      </c>
      <c r="C1977" s="1" t="s">
        <v>496</v>
      </c>
      <c r="E1977" s="26">
        <v>44965</v>
      </c>
      <c r="F1977" s="27">
        <v>1176</v>
      </c>
      <c r="G1977" s="32"/>
      <c r="H1977" s="32"/>
      <c r="I1977" s="29">
        <v>1.6000000000000001E-3</v>
      </c>
    </row>
    <row r="1978" spans="1:9" x14ac:dyDescent="0.3">
      <c r="A1978" s="23">
        <v>44809</v>
      </c>
      <c r="B1978" s="28" t="s">
        <v>606</v>
      </c>
      <c r="C1978" s="1" t="s">
        <v>496</v>
      </c>
      <c r="E1978" s="26">
        <v>45091</v>
      </c>
      <c r="F1978" s="27">
        <v>380</v>
      </c>
      <c r="G1978" s="32"/>
      <c r="H1978" s="32"/>
      <c r="I1978" s="29">
        <v>4.7299999999999998E-3</v>
      </c>
    </row>
    <row r="1979" spans="1:9" x14ac:dyDescent="0.3">
      <c r="A1979" s="23">
        <v>44809</v>
      </c>
      <c r="B1979" s="28" t="s">
        <v>614</v>
      </c>
      <c r="C1979" s="1" t="s">
        <v>496</v>
      </c>
      <c r="E1979" s="26">
        <v>45147</v>
      </c>
      <c r="F1979" s="27">
        <v>1299</v>
      </c>
      <c r="G1979" s="32"/>
      <c r="H1979" s="32"/>
      <c r="I1979" s="29">
        <v>7.4599999999999996E-3</v>
      </c>
    </row>
    <row r="1980" spans="1:9" x14ac:dyDescent="0.3">
      <c r="A1980" s="23">
        <v>44816</v>
      </c>
      <c r="B1980" s="28" t="s">
        <v>617</v>
      </c>
      <c r="C1980" s="1" t="s">
        <v>496</v>
      </c>
      <c r="E1980" s="26">
        <v>44902</v>
      </c>
      <c r="F1980" s="27">
        <v>3038</v>
      </c>
      <c r="G1980" s="32"/>
      <c r="H1980" s="32"/>
      <c r="I1980" s="29">
        <v>6.4799999999999996E-3</v>
      </c>
    </row>
    <row r="1981" spans="1:9" x14ac:dyDescent="0.3">
      <c r="A1981" s="23">
        <v>44816</v>
      </c>
      <c r="B1981" s="28" t="s">
        <v>616</v>
      </c>
      <c r="C1981" s="1" t="s">
        <v>496</v>
      </c>
      <c r="E1981" s="26">
        <v>44965</v>
      </c>
      <c r="F1981" s="27">
        <v>1670</v>
      </c>
      <c r="G1981" s="32"/>
      <c r="H1981" s="32"/>
      <c r="I1981" s="29">
        <v>7.4700000000000001E-3</v>
      </c>
    </row>
    <row r="1982" spans="1:9" x14ac:dyDescent="0.3">
      <c r="A1982" s="23">
        <v>44816</v>
      </c>
      <c r="B1982" s="28" t="s">
        <v>618</v>
      </c>
      <c r="C1982" s="1" t="s">
        <v>496</v>
      </c>
      <c r="E1982" s="26">
        <v>45175</v>
      </c>
      <c r="F1982" s="27">
        <v>1498</v>
      </c>
      <c r="G1982" s="32"/>
      <c r="H1982" s="32"/>
      <c r="I1982" s="29">
        <v>1.4500000000000001E-2</v>
      </c>
    </row>
    <row r="1983" spans="1:9" x14ac:dyDescent="0.3">
      <c r="A1983" s="23">
        <v>44823</v>
      </c>
      <c r="B1983" s="28" t="s">
        <v>617</v>
      </c>
      <c r="C1983" s="1" t="s">
        <v>496</v>
      </c>
      <c r="E1983" s="26">
        <v>44902</v>
      </c>
      <c r="F1983" s="27">
        <v>2695</v>
      </c>
      <c r="G1983" s="32"/>
      <c r="H1983" s="32"/>
      <c r="I1983" s="29">
        <v>6.8599999999999998E-3</v>
      </c>
    </row>
    <row r="1984" spans="1:9" x14ac:dyDescent="0.3">
      <c r="A1984" s="23">
        <v>44823</v>
      </c>
      <c r="B1984" s="28" t="s">
        <v>616</v>
      </c>
      <c r="C1984" s="1" t="s">
        <v>496</v>
      </c>
      <c r="E1984" s="26">
        <v>44965</v>
      </c>
      <c r="F1984" s="27">
        <v>1529</v>
      </c>
      <c r="G1984" s="32"/>
      <c r="H1984" s="32"/>
      <c r="I1984" s="29">
        <v>8.8999999999999999E-3</v>
      </c>
    </row>
    <row r="1985" spans="1:9" x14ac:dyDescent="0.3">
      <c r="A1985" s="23">
        <v>44823</v>
      </c>
      <c r="B1985" s="28" t="s">
        <v>618</v>
      </c>
      <c r="C1985" s="1" t="s">
        <v>496</v>
      </c>
      <c r="E1985" s="26">
        <v>45175</v>
      </c>
      <c r="F1985" s="27">
        <v>1102</v>
      </c>
      <c r="G1985" s="32"/>
      <c r="H1985" s="32"/>
      <c r="I1985" s="29">
        <v>1.7979999999999999E-2</v>
      </c>
    </row>
    <row r="1986" spans="1:9" x14ac:dyDescent="0.3">
      <c r="A1986" s="23">
        <v>44830</v>
      </c>
      <c r="B1986" s="28" t="s">
        <v>577</v>
      </c>
      <c r="C1986" s="1" t="s">
        <v>496</v>
      </c>
      <c r="E1986" s="26">
        <v>44930</v>
      </c>
      <c r="F1986" s="27">
        <v>2900</v>
      </c>
      <c r="G1986" s="32"/>
      <c r="H1986" s="32"/>
      <c r="I1986" s="29">
        <v>6.8100000000000001E-3</v>
      </c>
    </row>
    <row r="1987" spans="1:9" x14ac:dyDescent="0.3">
      <c r="A1987" s="23">
        <v>44830</v>
      </c>
      <c r="B1987" s="28" t="s">
        <v>619</v>
      </c>
      <c r="C1987" s="1" t="s">
        <v>496</v>
      </c>
      <c r="E1987" s="26">
        <v>44993</v>
      </c>
      <c r="F1987" s="27">
        <v>1941</v>
      </c>
      <c r="G1987" s="32"/>
      <c r="H1987" s="32"/>
      <c r="I1987" s="29">
        <v>1.325E-2</v>
      </c>
    </row>
    <row r="1988" spans="1:9" x14ac:dyDescent="0.3">
      <c r="A1988" s="23">
        <v>44830</v>
      </c>
      <c r="B1988" s="28" t="s">
        <v>618</v>
      </c>
      <c r="C1988" s="1" t="s">
        <v>496</v>
      </c>
      <c r="E1988" s="26">
        <v>45175</v>
      </c>
      <c r="F1988" s="27">
        <v>1465</v>
      </c>
      <c r="G1988" s="32"/>
      <c r="H1988" s="32"/>
      <c r="I1988" s="29">
        <v>1.8550000000000001E-2</v>
      </c>
    </row>
    <row r="1989" spans="1:9" x14ac:dyDescent="0.3">
      <c r="A1989" s="23">
        <v>44837</v>
      </c>
      <c r="B1989" s="28" t="s">
        <v>577</v>
      </c>
      <c r="C1989" s="1" t="s">
        <v>496</v>
      </c>
      <c r="E1989" s="26">
        <v>44930</v>
      </c>
      <c r="F1989" s="27">
        <v>2799</v>
      </c>
      <c r="G1989" s="32"/>
      <c r="H1989" s="32"/>
      <c r="I1989" s="29">
        <v>6.4599999999999996E-3</v>
      </c>
    </row>
    <row r="1990" spans="1:9" x14ac:dyDescent="0.3">
      <c r="A1990" s="23">
        <v>44837</v>
      </c>
      <c r="B1990" s="28" t="s">
        <v>619</v>
      </c>
      <c r="C1990" s="1" t="s">
        <v>496</v>
      </c>
      <c r="E1990" s="26">
        <v>44993</v>
      </c>
      <c r="F1990" s="27">
        <v>1857</v>
      </c>
      <c r="G1990" s="32"/>
      <c r="H1990" s="32"/>
      <c r="I1990" s="29">
        <v>1.206E-2</v>
      </c>
    </row>
    <row r="1991" spans="1:9" x14ac:dyDescent="0.3">
      <c r="A1991" s="23">
        <v>44837</v>
      </c>
      <c r="B1991" s="28" t="s">
        <v>619</v>
      </c>
      <c r="C1991" s="1" t="s">
        <v>496</v>
      </c>
      <c r="E1991" s="26">
        <v>45147</v>
      </c>
      <c r="F1991" s="27">
        <v>502</v>
      </c>
      <c r="G1991" s="32"/>
      <c r="H1991" s="32"/>
      <c r="I1991" s="29">
        <v>1.677E-2</v>
      </c>
    </row>
    <row r="1992" spans="1:9" x14ac:dyDescent="0.3">
      <c r="A1992" s="23">
        <v>44837</v>
      </c>
      <c r="B1992" s="28" t="s">
        <v>618</v>
      </c>
      <c r="C1992" s="1" t="s">
        <v>496</v>
      </c>
      <c r="E1992" s="26">
        <v>45175</v>
      </c>
      <c r="F1992" s="27">
        <v>1733</v>
      </c>
      <c r="G1992" s="32"/>
      <c r="H1992" s="32"/>
      <c r="I1992" s="29">
        <v>1.814E-2</v>
      </c>
    </row>
    <row r="1993" spans="1:9" x14ac:dyDescent="0.3">
      <c r="A1993" s="23">
        <v>44844</v>
      </c>
      <c r="B1993" s="28" t="s">
        <v>577</v>
      </c>
      <c r="C1993" s="1" t="s">
        <v>496</v>
      </c>
      <c r="E1993" s="26">
        <v>44930</v>
      </c>
      <c r="F1993" s="27">
        <v>2398</v>
      </c>
      <c r="G1993" s="32"/>
      <c r="H1993" s="32"/>
      <c r="I1993" s="29">
        <v>7.8100000000000001E-3</v>
      </c>
    </row>
    <row r="1994" spans="1:9" x14ac:dyDescent="0.3">
      <c r="A1994" s="23">
        <v>44844</v>
      </c>
      <c r="B1994" s="28" t="s">
        <v>619</v>
      </c>
      <c r="C1994" s="1" t="s">
        <v>496</v>
      </c>
      <c r="E1994" s="26">
        <v>44993</v>
      </c>
      <c r="F1994" s="27">
        <v>1746</v>
      </c>
      <c r="G1994" s="32"/>
      <c r="H1994" s="32"/>
      <c r="I1994" s="29">
        <v>1.191E-2</v>
      </c>
    </row>
    <row r="1995" spans="1:9" x14ac:dyDescent="0.3">
      <c r="A1995" s="23">
        <v>44844</v>
      </c>
      <c r="B1995" s="28" t="s">
        <v>620</v>
      </c>
      <c r="C1995" s="1" t="s">
        <v>496</v>
      </c>
      <c r="E1995" s="26">
        <v>45203</v>
      </c>
      <c r="F1995" s="27">
        <v>2000</v>
      </c>
      <c r="G1995" s="32"/>
      <c r="H1995" s="32"/>
      <c r="I1995" s="29">
        <v>1.95E-2</v>
      </c>
    </row>
    <row r="1996" spans="1:9" x14ac:dyDescent="0.3">
      <c r="A1996" s="23">
        <v>44851</v>
      </c>
      <c r="B1996" s="28" t="s">
        <v>621</v>
      </c>
      <c r="C1996" s="1" t="s">
        <v>496</v>
      </c>
      <c r="E1996" s="26">
        <v>44944</v>
      </c>
      <c r="F1996" s="27">
        <v>2899</v>
      </c>
      <c r="G1996" s="32"/>
      <c r="H1996" s="32"/>
      <c r="I1996" s="29">
        <v>8.9499999999999996E-3</v>
      </c>
    </row>
    <row r="1997" spans="1:9" x14ac:dyDescent="0.3">
      <c r="A1997" s="23">
        <v>44851</v>
      </c>
      <c r="B1997" s="28" t="s">
        <v>619</v>
      </c>
      <c r="C1997" s="1" t="s">
        <v>496</v>
      </c>
      <c r="E1997" s="26">
        <v>44993</v>
      </c>
      <c r="F1997" s="27">
        <v>1394</v>
      </c>
      <c r="G1997" s="32"/>
      <c r="H1997" s="32"/>
      <c r="I1997" s="29">
        <v>1.3129999999999999E-2</v>
      </c>
    </row>
    <row r="1998" spans="1:9" x14ac:dyDescent="0.3">
      <c r="A1998" s="23">
        <v>44851</v>
      </c>
      <c r="B1998" s="28" t="s">
        <v>620</v>
      </c>
      <c r="C1998" s="1" t="s">
        <v>496</v>
      </c>
      <c r="E1998" s="26">
        <v>45203</v>
      </c>
      <c r="F1998" s="27">
        <v>1398</v>
      </c>
      <c r="G1998" s="32"/>
      <c r="H1998" s="32"/>
      <c r="I1998" s="29">
        <v>2.1149999999999999E-2</v>
      </c>
    </row>
    <row r="1999" spans="1:9" x14ac:dyDescent="0.3">
      <c r="A1999" s="23">
        <v>44858</v>
      </c>
      <c r="B1999" s="28" t="s">
        <v>621</v>
      </c>
      <c r="C1999" s="1" t="s">
        <v>496</v>
      </c>
      <c r="E1999" s="26">
        <v>44944</v>
      </c>
      <c r="F1999" s="27">
        <v>2957</v>
      </c>
      <c r="G1999" s="32"/>
      <c r="H1999" s="32"/>
      <c r="I1999" s="29">
        <v>0.01</v>
      </c>
    </row>
    <row r="2000" spans="1:9" x14ac:dyDescent="0.3">
      <c r="A2000" s="23">
        <v>44858</v>
      </c>
      <c r="B2000" s="28" t="s">
        <v>622</v>
      </c>
      <c r="C2000" s="1" t="s">
        <v>496</v>
      </c>
      <c r="E2000" s="26">
        <v>45021</v>
      </c>
      <c r="F2000" s="27">
        <v>1500</v>
      </c>
      <c r="G2000" s="32"/>
      <c r="H2000" s="32"/>
      <c r="I2000" s="29">
        <v>1.5789999999999998E-2</v>
      </c>
    </row>
    <row r="2001" spans="1:9" x14ac:dyDescent="0.3">
      <c r="A2001" s="23">
        <v>44858</v>
      </c>
      <c r="B2001" s="28" t="s">
        <v>620</v>
      </c>
      <c r="C2001" s="1" t="s">
        <v>496</v>
      </c>
      <c r="E2001" s="26">
        <v>45203</v>
      </c>
      <c r="F2001" s="27">
        <v>1774</v>
      </c>
      <c r="G2001" s="32"/>
      <c r="H2001" s="32"/>
      <c r="I2001" s="29">
        <v>2.1659999999999999E-2</v>
      </c>
    </row>
    <row r="2002" spans="1:9" x14ac:dyDescent="0.3">
      <c r="A2002" s="23">
        <v>44865</v>
      </c>
      <c r="B2002" s="28" t="s">
        <v>623</v>
      </c>
      <c r="C2002" s="1" t="s">
        <v>496</v>
      </c>
      <c r="E2002" s="26">
        <v>44958</v>
      </c>
      <c r="F2002" s="27">
        <v>2825</v>
      </c>
      <c r="G2002" s="32"/>
      <c r="H2002" s="32"/>
      <c r="I2002" s="29">
        <v>1.3299999999999999E-2</v>
      </c>
    </row>
    <row r="2003" spans="1:9" x14ac:dyDescent="0.3">
      <c r="A2003" s="23">
        <v>44865</v>
      </c>
      <c r="B2003" s="28" t="s">
        <v>622</v>
      </c>
      <c r="C2003" s="1" t="s">
        <v>496</v>
      </c>
      <c r="E2003" s="26">
        <v>45021</v>
      </c>
      <c r="F2003" s="27">
        <v>1298</v>
      </c>
      <c r="G2003" s="32"/>
      <c r="H2003" s="32"/>
      <c r="I2003" s="29">
        <v>1.6799999999999999E-2</v>
      </c>
    </row>
    <row r="2004" spans="1:9" x14ac:dyDescent="0.3">
      <c r="A2004" s="23">
        <v>44865</v>
      </c>
      <c r="B2004" s="28" t="s">
        <v>620</v>
      </c>
      <c r="C2004" s="1" t="s">
        <v>496</v>
      </c>
      <c r="E2004" s="26">
        <v>45203</v>
      </c>
      <c r="F2004" s="27">
        <v>1398</v>
      </c>
      <c r="G2004" s="32"/>
      <c r="H2004" s="32"/>
      <c r="I2004" s="29">
        <v>2.145E-2</v>
      </c>
    </row>
    <row r="2005" spans="1:9" x14ac:dyDescent="0.3">
      <c r="A2005" s="23">
        <v>44872</v>
      </c>
      <c r="B2005" s="28" t="s">
        <v>623</v>
      </c>
      <c r="C2005" s="1" t="s">
        <v>496</v>
      </c>
      <c r="E2005" s="26">
        <v>44958</v>
      </c>
      <c r="F2005" s="27">
        <v>3026</v>
      </c>
      <c r="G2005" s="32"/>
      <c r="H2005" s="32"/>
      <c r="I2005" s="29">
        <v>1.3010000000000001E-2</v>
      </c>
    </row>
    <row r="2006" spans="1:9" x14ac:dyDescent="0.3">
      <c r="A2006" s="23">
        <v>44872</v>
      </c>
      <c r="B2006" s="28" t="s">
        <v>622</v>
      </c>
      <c r="C2006" s="1" t="s">
        <v>496</v>
      </c>
      <c r="E2006" s="26">
        <v>45021</v>
      </c>
      <c r="F2006" s="27">
        <v>1356</v>
      </c>
      <c r="G2006" s="32"/>
      <c r="H2006" s="32"/>
      <c r="I2006" s="29">
        <v>1.7260000000000001E-2</v>
      </c>
    </row>
    <row r="2007" spans="1:9" x14ac:dyDescent="0.3">
      <c r="A2007" s="23">
        <v>44872</v>
      </c>
      <c r="B2007" s="28" t="s">
        <v>614</v>
      </c>
      <c r="C2007" s="1" t="s">
        <v>496</v>
      </c>
      <c r="E2007" s="26">
        <v>45147</v>
      </c>
      <c r="F2007" s="27">
        <v>499</v>
      </c>
      <c r="G2007" s="32"/>
      <c r="H2007" s="32"/>
      <c r="I2007" s="29">
        <v>2.129E-2</v>
      </c>
    </row>
    <row r="2008" spans="1:9" x14ac:dyDescent="0.3">
      <c r="A2008" s="23">
        <v>44872</v>
      </c>
      <c r="B2008" s="28" t="s">
        <v>624</v>
      </c>
      <c r="C2008" s="1" t="s">
        <v>496</v>
      </c>
      <c r="E2008" s="26">
        <v>45231</v>
      </c>
      <c r="F2008" s="27">
        <v>1597</v>
      </c>
      <c r="G2008" s="32"/>
      <c r="H2008" s="32"/>
      <c r="I2008" s="29">
        <v>2.3439999999999999E-2</v>
      </c>
    </row>
    <row r="2009" spans="1:9" x14ac:dyDescent="0.3">
      <c r="A2009" s="23">
        <v>44879</v>
      </c>
      <c r="B2009" s="28" t="s">
        <v>625</v>
      </c>
      <c r="C2009" s="1" t="s">
        <v>496</v>
      </c>
      <c r="E2009" s="26">
        <v>44972</v>
      </c>
      <c r="F2009" s="27">
        <v>3097</v>
      </c>
      <c r="G2009" s="32"/>
      <c r="H2009" s="32"/>
      <c r="I2009" s="29">
        <v>1.431E-2</v>
      </c>
    </row>
    <row r="2010" spans="1:9" x14ac:dyDescent="0.3">
      <c r="A2010" s="23">
        <v>44879</v>
      </c>
      <c r="B2010" s="28" t="s">
        <v>622</v>
      </c>
      <c r="C2010" s="1" t="s">
        <v>496</v>
      </c>
      <c r="E2010" s="26">
        <v>45021</v>
      </c>
      <c r="F2010" s="27">
        <v>1499</v>
      </c>
      <c r="G2010" s="32"/>
      <c r="H2010" s="32"/>
      <c r="I2010" s="29">
        <v>1.7590000000000001E-2</v>
      </c>
    </row>
    <row r="2011" spans="1:9" x14ac:dyDescent="0.3">
      <c r="A2011" s="23">
        <v>44879</v>
      </c>
      <c r="B2011" s="28" t="s">
        <v>624</v>
      </c>
      <c r="C2011" s="1" t="s">
        <v>496</v>
      </c>
      <c r="E2011" s="26">
        <v>45231</v>
      </c>
      <c r="F2011" s="27">
        <v>1728</v>
      </c>
      <c r="G2011" s="32"/>
      <c r="H2011" s="32"/>
      <c r="I2011" s="29">
        <v>2.3740000000000001E-2</v>
      </c>
    </row>
    <row r="2012" spans="1:9" x14ac:dyDescent="0.3">
      <c r="A2012" s="23">
        <v>44886</v>
      </c>
      <c r="B2012" s="28" t="s">
        <v>625</v>
      </c>
      <c r="C2012" s="1" t="s">
        <v>496</v>
      </c>
      <c r="E2012" s="26">
        <v>44972</v>
      </c>
      <c r="F2012" s="27">
        <v>3199</v>
      </c>
      <c r="G2012" s="32"/>
      <c r="H2012" s="32"/>
      <c r="I2012" s="29">
        <v>1.341E-2</v>
      </c>
    </row>
    <row r="2013" spans="1:9" x14ac:dyDescent="0.3">
      <c r="A2013" s="23">
        <v>44886</v>
      </c>
      <c r="B2013" s="28" t="s">
        <v>626</v>
      </c>
      <c r="C2013" s="1" t="s">
        <v>496</v>
      </c>
      <c r="E2013" s="26">
        <v>45050</v>
      </c>
      <c r="F2013" s="27">
        <v>1499</v>
      </c>
      <c r="G2013" s="32"/>
      <c r="H2013" s="32"/>
      <c r="I2013" s="29">
        <v>1.8380000000000001E-2</v>
      </c>
    </row>
    <row r="2014" spans="1:9" x14ac:dyDescent="0.3">
      <c r="A2014" s="23">
        <v>44886</v>
      </c>
      <c r="B2014" s="28" t="s">
        <v>624</v>
      </c>
      <c r="C2014" s="1" t="s">
        <v>496</v>
      </c>
      <c r="E2014" s="26">
        <v>45231</v>
      </c>
      <c r="F2014" s="27">
        <v>1475</v>
      </c>
      <c r="I2014" s="29">
        <v>2.2749999999999999E-2</v>
      </c>
    </row>
    <row r="2015" spans="1:9" x14ac:dyDescent="0.3">
      <c r="A2015" s="23">
        <v>44893</v>
      </c>
      <c r="B2015" s="28" t="s">
        <v>627</v>
      </c>
      <c r="C2015" s="1" t="s">
        <v>496</v>
      </c>
      <c r="E2015" s="26">
        <v>44986</v>
      </c>
      <c r="F2015" s="27">
        <v>3499</v>
      </c>
      <c r="I2015" s="29">
        <v>1.4999999999999999E-2</v>
      </c>
    </row>
    <row r="2016" spans="1:9" x14ac:dyDescent="0.3">
      <c r="A2016" s="23">
        <v>44893</v>
      </c>
      <c r="B2016" s="28" t="s">
        <v>626</v>
      </c>
      <c r="C2016" s="1" t="s">
        <v>496</v>
      </c>
      <c r="E2016" s="26">
        <v>45050</v>
      </c>
      <c r="F2016" s="27">
        <v>1356</v>
      </c>
      <c r="I2016" s="29">
        <v>1.9269999999999999E-2</v>
      </c>
    </row>
    <row r="2017" spans="1:9" x14ac:dyDescent="0.3">
      <c r="A2017" s="23">
        <v>44893</v>
      </c>
      <c r="B2017" s="28" t="s">
        <v>624</v>
      </c>
      <c r="C2017" s="1" t="s">
        <v>496</v>
      </c>
      <c r="E2017" s="26">
        <v>45231</v>
      </c>
      <c r="F2017" s="27">
        <v>1685</v>
      </c>
      <c r="I2017" s="29">
        <v>2.3460000000000002E-2</v>
      </c>
    </row>
  </sheetData>
  <hyperlinks>
    <hyperlink ref="B2" r:id="rId1" xr:uid="{4E20AFA4-30FE-46FD-971E-F24D5270CDB0}"/>
  </hyperlinks>
  <pageMargins left="0.7" right="0.7" top="0.78740157499999996" bottom="0.78740157499999996" header="0.3" footer="0.3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8FD9A-A210-4272-A5DA-B179871DEACA}">
  <dimension ref="A4:J720"/>
  <sheetViews>
    <sheetView workbookViewId="0">
      <selection activeCell="I4" sqref="I4"/>
    </sheetView>
  </sheetViews>
  <sheetFormatPr baseColWidth="10" defaultRowHeight="14.4" x14ac:dyDescent="0.3"/>
  <cols>
    <col min="1" max="1" width="12.109375" style="75" bestFit="1" customWidth="1"/>
    <col min="2" max="3" width="11.5546875" style="75"/>
    <col min="4" max="10" width="11.6640625" style="75" bestFit="1" customWidth="1"/>
  </cols>
  <sheetData>
    <row r="4" spans="1:10" ht="42" x14ac:dyDescent="0.3">
      <c r="A4" s="75" t="s">
        <v>628</v>
      </c>
      <c r="B4" s="75" t="s">
        <v>417</v>
      </c>
      <c r="C4" s="75" t="s">
        <v>629</v>
      </c>
      <c r="D4" s="76" t="s">
        <v>634</v>
      </c>
      <c r="E4" s="77" t="s">
        <v>418</v>
      </c>
      <c r="F4" s="78" t="s">
        <v>635</v>
      </c>
      <c r="G4" s="78" t="s">
        <v>419</v>
      </c>
      <c r="H4" s="78" t="s">
        <v>1027</v>
      </c>
      <c r="I4" s="78" t="s">
        <v>651</v>
      </c>
      <c r="J4" s="78" t="s">
        <v>421</v>
      </c>
    </row>
    <row r="5" spans="1:10" x14ac:dyDescent="0.3">
      <c r="A5" s="79">
        <v>34291</v>
      </c>
      <c r="B5" s="75" t="s">
        <v>652</v>
      </c>
      <c r="C5" s="75" t="s">
        <v>653</v>
      </c>
      <c r="D5" s="80">
        <v>0.09</v>
      </c>
      <c r="E5" s="79">
        <v>45231</v>
      </c>
      <c r="F5" s="81">
        <v>12230</v>
      </c>
      <c r="G5" s="81">
        <v>11976.155000000001</v>
      </c>
      <c r="H5" s="82">
        <v>93.75</v>
      </c>
      <c r="I5" s="82"/>
      <c r="J5" s="82"/>
    </row>
    <row r="6" spans="1:10" x14ac:dyDescent="0.3">
      <c r="A6" s="79">
        <v>34325</v>
      </c>
      <c r="B6" s="75" t="s">
        <v>654</v>
      </c>
      <c r="C6" s="75" t="s">
        <v>653</v>
      </c>
      <c r="D6" s="80">
        <v>8.5000000000000006E-2</v>
      </c>
      <c r="E6" s="79">
        <v>45282</v>
      </c>
      <c r="F6" s="81">
        <v>3010</v>
      </c>
      <c r="G6" s="81">
        <v>3010</v>
      </c>
      <c r="H6" s="82">
        <v>92.5</v>
      </c>
      <c r="I6" s="82"/>
      <c r="J6" s="82"/>
    </row>
    <row r="7" spans="1:10" x14ac:dyDescent="0.3">
      <c r="A7" s="79">
        <v>34366</v>
      </c>
      <c r="B7" s="75" t="s">
        <v>655</v>
      </c>
      <c r="C7" s="75" t="s">
        <v>653</v>
      </c>
      <c r="D7" s="80" t="s">
        <v>60</v>
      </c>
      <c r="E7" s="79">
        <v>45323</v>
      </c>
      <c r="F7" s="75">
        <v>350.59</v>
      </c>
      <c r="G7" s="81">
        <v>1.41</v>
      </c>
      <c r="H7" s="82"/>
      <c r="I7" s="82"/>
      <c r="J7" s="82"/>
    </row>
    <row r="8" spans="1:10" x14ac:dyDescent="0.3">
      <c r="A8" s="83">
        <v>34335</v>
      </c>
      <c r="B8" s="75" t="s">
        <v>656</v>
      </c>
      <c r="C8" s="75" t="s">
        <v>657</v>
      </c>
      <c r="D8" s="80">
        <v>0.01</v>
      </c>
      <c r="E8" s="79">
        <v>43466</v>
      </c>
      <c r="F8" s="81">
        <v>5578</v>
      </c>
      <c r="G8" s="81"/>
      <c r="H8" s="82"/>
      <c r="I8" s="82"/>
      <c r="J8" s="82"/>
    </row>
    <row r="9" spans="1:10" x14ac:dyDescent="0.3">
      <c r="A9" s="79">
        <v>34335</v>
      </c>
      <c r="B9" s="75" t="s">
        <v>658</v>
      </c>
      <c r="C9" s="75" t="s">
        <v>657</v>
      </c>
      <c r="D9" s="80">
        <v>0.01</v>
      </c>
      <c r="E9" s="79">
        <v>47119</v>
      </c>
      <c r="F9" s="81">
        <v>5578</v>
      </c>
      <c r="G9" s="81"/>
      <c r="H9" s="82"/>
      <c r="I9" s="82"/>
      <c r="J9" s="82"/>
    </row>
    <row r="10" spans="1:10" x14ac:dyDescent="0.3">
      <c r="A10" s="79">
        <v>34335</v>
      </c>
      <c r="B10" s="75" t="s">
        <v>659</v>
      </c>
      <c r="C10" s="75" t="s">
        <v>657</v>
      </c>
      <c r="D10" s="80">
        <v>0.01</v>
      </c>
      <c r="E10" s="79">
        <v>50771</v>
      </c>
      <c r="F10" s="81">
        <v>5578</v>
      </c>
      <c r="G10" s="81"/>
      <c r="H10" s="82"/>
      <c r="I10" s="82"/>
      <c r="J10" s="82"/>
    </row>
    <row r="11" spans="1:10" x14ac:dyDescent="0.3">
      <c r="A11" s="79">
        <v>34335</v>
      </c>
      <c r="B11" s="75" t="s">
        <v>660</v>
      </c>
      <c r="C11" s="75" t="s">
        <v>657</v>
      </c>
      <c r="D11" s="80">
        <v>0.01</v>
      </c>
      <c r="E11" s="79">
        <v>52597</v>
      </c>
      <c r="F11" s="81">
        <v>5891</v>
      </c>
      <c r="G11" s="81"/>
      <c r="H11" s="82"/>
      <c r="I11" s="82"/>
      <c r="J11" s="82"/>
    </row>
    <row r="12" spans="1:10" x14ac:dyDescent="0.3">
      <c r="A12" s="79">
        <v>34366</v>
      </c>
      <c r="B12" s="75" t="s">
        <v>661</v>
      </c>
      <c r="C12" s="75" t="s">
        <v>657</v>
      </c>
      <c r="D12" s="80">
        <v>0</v>
      </c>
      <c r="E12" s="79">
        <v>45323</v>
      </c>
      <c r="F12" s="81">
        <v>962.1</v>
      </c>
      <c r="G12" s="81"/>
      <c r="H12" s="82"/>
      <c r="I12" s="82"/>
      <c r="J12" s="82"/>
    </row>
    <row r="13" spans="1:10" x14ac:dyDescent="0.3">
      <c r="A13" s="79">
        <v>35464</v>
      </c>
      <c r="B13" s="75" t="s">
        <v>662</v>
      </c>
      <c r="C13" s="75" t="s">
        <v>653</v>
      </c>
      <c r="D13" s="80">
        <v>7.2499999999999995E-2</v>
      </c>
      <c r="E13" s="79">
        <v>46327</v>
      </c>
      <c r="F13" s="81">
        <v>12420</v>
      </c>
      <c r="G13" s="81">
        <v>12420</v>
      </c>
      <c r="H13" s="82">
        <v>99.45</v>
      </c>
      <c r="I13" s="82"/>
      <c r="J13" s="75">
        <v>7.4200000000000002E-2</v>
      </c>
    </row>
    <row r="14" spans="1:10" x14ac:dyDescent="0.3">
      <c r="A14" s="79">
        <v>35752</v>
      </c>
      <c r="B14" s="75" t="s">
        <v>663</v>
      </c>
      <c r="C14" s="75" t="s">
        <v>653</v>
      </c>
      <c r="D14" s="80">
        <v>6.5000000000000002E-2</v>
      </c>
      <c r="E14" s="79">
        <v>46692</v>
      </c>
      <c r="F14" s="81">
        <v>26990</v>
      </c>
      <c r="G14" s="81">
        <v>26760</v>
      </c>
      <c r="H14" s="82">
        <v>100.15</v>
      </c>
      <c r="I14" s="82"/>
      <c r="J14" s="75">
        <v>6.5879999999999994E-2</v>
      </c>
    </row>
    <row r="15" spans="1:10" x14ac:dyDescent="0.3">
      <c r="A15" s="79">
        <v>36117</v>
      </c>
      <c r="B15" s="75" t="s">
        <v>664</v>
      </c>
      <c r="C15" s="75" t="s">
        <v>653</v>
      </c>
      <c r="D15" s="80">
        <v>5.2499999999999998E-2</v>
      </c>
      <c r="E15" s="79">
        <v>47423</v>
      </c>
      <c r="F15" s="81">
        <v>30819.999</v>
      </c>
      <c r="G15" s="81">
        <v>30819.999</v>
      </c>
      <c r="H15" s="82">
        <v>99.7</v>
      </c>
      <c r="I15" s="82"/>
      <c r="J15" s="75">
        <v>5.33E-2</v>
      </c>
    </row>
    <row r="16" spans="1:10" x14ac:dyDescent="0.3">
      <c r="A16" s="79">
        <v>36602</v>
      </c>
      <c r="B16" s="75" t="s">
        <v>665</v>
      </c>
      <c r="C16" s="75" t="s">
        <v>653</v>
      </c>
      <c r="D16" s="80">
        <v>0.06</v>
      </c>
      <c r="E16" s="79">
        <v>47969</v>
      </c>
      <c r="F16" s="81">
        <v>30762.75</v>
      </c>
      <c r="G16" s="81">
        <v>30762.75</v>
      </c>
      <c r="H16" s="82">
        <v>102.4</v>
      </c>
      <c r="I16" s="82"/>
    </row>
    <row r="17" spans="1:10" x14ac:dyDescent="0.3">
      <c r="A17" s="79">
        <v>37333</v>
      </c>
      <c r="B17" s="75" t="s">
        <v>666</v>
      </c>
      <c r="C17" s="75" t="s">
        <v>653</v>
      </c>
      <c r="D17" s="80">
        <v>5.7500000000000002E-2</v>
      </c>
      <c r="E17" s="79">
        <v>48611</v>
      </c>
      <c r="F17" s="81">
        <v>20760</v>
      </c>
      <c r="G17" s="81">
        <v>20760</v>
      </c>
      <c r="H17" s="82">
        <v>101.15</v>
      </c>
    </row>
    <row r="18" spans="1:10" x14ac:dyDescent="0.3">
      <c r="A18" s="79">
        <v>37797</v>
      </c>
      <c r="B18" s="75" t="s">
        <v>667</v>
      </c>
      <c r="C18" s="75" t="s">
        <v>653</v>
      </c>
      <c r="D18" s="80">
        <v>4.2500000000000003E-2</v>
      </c>
      <c r="E18" s="79">
        <v>43497</v>
      </c>
      <c r="F18" s="81">
        <v>24630</v>
      </c>
      <c r="G18" s="81">
        <v>23650</v>
      </c>
      <c r="H18" s="82">
        <v>99.16</v>
      </c>
      <c r="I18" s="82"/>
    </row>
    <row r="19" spans="1:10" x14ac:dyDescent="0.3">
      <c r="A19" s="79">
        <v>37888</v>
      </c>
      <c r="B19" s="75" t="s">
        <v>668</v>
      </c>
      <c r="C19" s="75" t="s">
        <v>653</v>
      </c>
      <c r="D19" s="80">
        <v>0.05</v>
      </c>
      <c r="E19" s="79">
        <v>49157</v>
      </c>
      <c r="F19" s="81">
        <v>25110</v>
      </c>
      <c r="G19" s="81">
        <v>25110</v>
      </c>
      <c r="H19" s="82">
        <v>98.11</v>
      </c>
      <c r="I19" s="82"/>
    </row>
    <row r="20" spans="1:10" x14ac:dyDescent="0.3">
      <c r="A20" s="79">
        <v>38070</v>
      </c>
      <c r="B20" s="75" t="s">
        <v>669</v>
      </c>
      <c r="C20" s="75" t="s">
        <v>653</v>
      </c>
      <c r="D20" s="80">
        <v>4.4999999999999998E-2</v>
      </c>
      <c r="E20" s="79">
        <v>43862</v>
      </c>
      <c r="F20" s="81">
        <v>23410</v>
      </c>
      <c r="G20" s="81">
        <v>23410</v>
      </c>
      <c r="H20" s="82">
        <v>99.67</v>
      </c>
      <c r="I20" s="82"/>
    </row>
    <row r="21" spans="1:10" x14ac:dyDescent="0.3">
      <c r="A21" s="79">
        <v>38287</v>
      </c>
      <c r="B21" s="75" t="s">
        <v>670</v>
      </c>
      <c r="C21" s="75" t="s">
        <v>671</v>
      </c>
      <c r="D21" s="80">
        <v>2.35E-2</v>
      </c>
      <c r="E21" s="79">
        <v>49567</v>
      </c>
      <c r="F21" s="81">
        <v>13684.8</v>
      </c>
      <c r="G21" s="81">
        <v>13080</v>
      </c>
      <c r="H21" s="82">
        <v>99.68</v>
      </c>
      <c r="I21" s="82"/>
    </row>
    <row r="22" spans="1:10" x14ac:dyDescent="0.3">
      <c r="A22" s="79">
        <v>38644</v>
      </c>
      <c r="B22" s="75" t="s">
        <v>672</v>
      </c>
      <c r="C22" s="75" t="s">
        <v>653</v>
      </c>
      <c r="D22" s="80">
        <v>0.04</v>
      </c>
      <c r="E22" s="79">
        <v>50072</v>
      </c>
      <c r="F22" s="81">
        <v>27220</v>
      </c>
      <c r="G22" s="81">
        <v>27220</v>
      </c>
      <c r="H22" s="82">
        <v>101.29</v>
      </c>
      <c r="J22" s="75">
        <v>3.9960000000000002E-2</v>
      </c>
    </row>
    <row r="23" spans="1:10" x14ac:dyDescent="0.3">
      <c r="A23" s="79">
        <v>38749</v>
      </c>
      <c r="B23" s="75" t="s">
        <v>673</v>
      </c>
      <c r="C23" s="75" t="s">
        <v>653</v>
      </c>
      <c r="D23" s="80">
        <v>3.7499999999999999E-2</v>
      </c>
      <c r="E23" s="79">
        <v>44409</v>
      </c>
      <c r="F23" s="81">
        <v>28150</v>
      </c>
      <c r="G23" s="81">
        <v>28150</v>
      </c>
      <c r="H23" s="82">
        <v>98.26</v>
      </c>
      <c r="I23" s="82"/>
      <c r="J23" s="75">
        <v>3.9379999999999998E-2</v>
      </c>
    </row>
    <row r="24" spans="1:10" x14ac:dyDescent="0.3">
      <c r="A24" s="79">
        <v>39260</v>
      </c>
      <c r="B24" s="75" t="s">
        <v>674</v>
      </c>
      <c r="C24" s="75" t="s">
        <v>671</v>
      </c>
      <c r="D24" s="80">
        <v>2.6000000000000002E-2</v>
      </c>
      <c r="E24" s="79">
        <v>45184</v>
      </c>
      <c r="F24" s="81">
        <v>18422.93</v>
      </c>
      <c r="G24" s="81">
        <v>17650</v>
      </c>
      <c r="H24" s="82">
        <v>99.09</v>
      </c>
      <c r="I24" s="82"/>
    </row>
    <row r="25" spans="1:10" x14ac:dyDescent="0.3">
      <c r="A25" s="79">
        <v>39328</v>
      </c>
      <c r="B25" s="75" t="s">
        <v>675</v>
      </c>
      <c r="D25" s="80">
        <v>4.4999999999999998E-2</v>
      </c>
      <c r="E25" s="79">
        <v>43132</v>
      </c>
      <c r="F25" s="81">
        <v>24810</v>
      </c>
      <c r="G25" s="81">
        <v>21870</v>
      </c>
      <c r="H25" s="82">
        <v>99.98</v>
      </c>
      <c r="I25" s="82"/>
      <c r="J25" s="75">
        <v>4.5499999999999999E-2</v>
      </c>
    </row>
    <row r="26" spans="1:10" x14ac:dyDescent="0.3">
      <c r="A26" s="79">
        <v>39378</v>
      </c>
      <c r="B26" s="75" t="s">
        <v>676</v>
      </c>
      <c r="C26" s="75" t="s">
        <v>653</v>
      </c>
      <c r="D26" s="80">
        <v>0.05</v>
      </c>
      <c r="E26" s="79">
        <v>50983</v>
      </c>
      <c r="F26" s="81">
        <v>22520</v>
      </c>
      <c r="G26" s="81">
        <v>22520</v>
      </c>
      <c r="H26" s="82">
        <v>99.98</v>
      </c>
    </row>
    <row r="27" spans="1:10" x14ac:dyDescent="0.3">
      <c r="A27" s="79">
        <v>39554</v>
      </c>
      <c r="B27" s="75" t="s">
        <v>677</v>
      </c>
      <c r="C27" s="75" t="s">
        <v>653</v>
      </c>
      <c r="D27" s="80">
        <v>4.7500000000000001E-2</v>
      </c>
      <c r="E27" s="79">
        <v>45139</v>
      </c>
      <c r="F27" s="81">
        <v>25799.151999999998</v>
      </c>
      <c r="G27" s="81">
        <v>23427.662</v>
      </c>
      <c r="H27" s="82">
        <v>99.14</v>
      </c>
      <c r="I27" s="82"/>
    </row>
    <row r="28" spans="1:10" x14ac:dyDescent="0.3">
      <c r="A28" s="83">
        <v>39570</v>
      </c>
      <c r="B28" s="75" t="s">
        <v>678</v>
      </c>
      <c r="C28" s="75" t="s">
        <v>653</v>
      </c>
      <c r="D28" s="76">
        <v>4.4999999999999998E-2</v>
      </c>
      <c r="E28" s="79">
        <v>43313</v>
      </c>
      <c r="F28" s="81">
        <v>25500</v>
      </c>
      <c r="G28" s="81">
        <v>23820</v>
      </c>
      <c r="H28" s="82">
        <v>99.19</v>
      </c>
      <c r="J28" s="75">
        <v>4.6500000000000007E-2</v>
      </c>
    </row>
    <row r="29" spans="1:10" x14ac:dyDescent="0.3">
      <c r="A29" s="79">
        <v>39596</v>
      </c>
      <c r="B29" s="75" t="s">
        <v>679</v>
      </c>
      <c r="C29" s="75" t="s">
        <v>671</v>
      </c>
      <c r="D29" s="80">
        <v>2.35E-2</v>
      </c>
      <c r="E29" s="79">
        <v>43723</v>
      </c>
      <c r="F29" s="81">
        <v>17400</v>
      </c>
      <c r="G29" s="81">
        <v>17070</v>
      </c>
      <c r="H29" s="82">
        <v>99.79</v>
      </c>
      <c r="I29" s="82"/>
    </row>
    <row r="30" spans="1:10" x14ac:dyDescent="0.3">
      <c r="A30" s="79">
        <v>39755</v>
      </c>
      <c r="B30" s="75" t="s">
        <v>680</v>
      </c>
      <c r="C30" s="75" t="s">
        <v>653</v>
      </c>
      <c r="D30" s="80">
        <v>4.4999999999999998E-2</v>
      </c>
      <c r="E30" s="79">
        <v>43525</v>
      </c>
      <c r="F30" s="81">
        <v>24150</v>
      </c>
      <c r="G30" s="81">
        <v>23860</v>
      </c>
      <c r="H30" s="82">
        <v>94.35</v>
      </c>
      <c r="I30" s="82"/>
      <c r="J30" s="75">
        <v>5.28E-2</v>
      </c>
    </row>
    <row r="31" spans="1:10" x14ac:dyDescent="0.3">
      <c r="A31" s="79">
        <v>39937</v>
      </c>
      <c r="B31" s="75" t="s">
        <v>681</v>
      </c>
      <c r="C31" s="75" t="s">
        <v>653</v>
      </c>
      <c r="D31" s="80">
        <v>4.2500000000000003E-2</v>
      </c>
      <c r="E31" s="79">
        <v>43709</v>
      </c>
      <c r="F31" s="81">
        <v>25010</v>
      </c>
      <c r="G31" s="81">
        <v>24180</v>
      </c>
      <c r="H31" s="82">
        <v>99.2</v>
      </c>
      <c r="I31" s="82"/>
    </row>
    <row r="32" spans="1:10" x14ac:dyDescent="0.3">
      <c r="A32" s="79">
        <v>40009</v>
      </c>
      <c r="B32" s="75" t="s">
        <v>682</v>
      </c>
      <c r="C32" s="75" t="s">
        <v>653</v>
      </c>
      <c r="D32" s="80">
        <v>0.05</v>
      </c>
      <c r="E32" s="79">
        <v>45717</v>
      </c>
      <c r="F32" s="81">
        <v>24720</v>
      </c>
      <c r="G32" s="81">
        <v>24720</v>
      </c>
      <c r="H32" s="82">
        <v>99.01</v>
      </c>
    </row>
    <row r="33" spans="1:10" x14ac:dyDescent="0.3">
      <c r="A33" s="79">
        <v>40072</v>
      </c>
      <c r="B33" s="75" t="s">
        <v>683</v>
      </c>
      <c r="C33" s="75" t="s">
        <v>653</v>
      </c>
      <c r="D33" s="80">
        <v>0.05</v>
      </c>
      <c r="E33" s="79">
        <v>51380</v>
      </c>
      <c r="F33" s="81">
        <v>22150</v>
      </c>
      <c r="G33" s="81">
        <v>22150</v>
      </c>
      <c r="H33" s="82">
        <v>98.19</v>
      </c>
      <c r="I33" s="82"/>
      <c r="J33" s="75">
        <v>4.8399999999999999E-2</v>
      </c>
    </row>
    <row r="34" spans="1:10" x14ac:dyDescent="0.3">
      <c r="A34" s="79">
        <v>40087</v>
      </c>
      <c r="B34" s="75" t="s">
        <v>684</v>
      </c>
      <c r="C34" s="75" t="s">
        <v>653</v>
      </c>
      <c r="D34" s="80">
        <v>4.2500000000000003E-2</v>
      </c>
      <c r="E34" s="79">
        <v>43891</v>
      </c>
      <c r="F34" s="81">
        <v>24330</v>
      </c>
      <c r="G34" s="81">
        <v>24330</v>
      </c>
      <c r="H34" s="82">
        <v>101.92</v>
      </c>
      <c r="I34" s="82"/>
      <c r="J34" s="75">
        <v>4.0599999999999997E-2</v>
      </c>
    </row>
    <row r="35" spans="1:10" x14ac:dyDescent="0.3">
      <c r="A35" s="79">
        <v>40114</v>
      </c>
      <c r="B35" s="75" t="s">
        <v>685</v>
      </c>
      <c r="C35" s="75" t="s">
        <v>671</v>
      </c>
      <c r="D35" s="80">
        <v>2.5499999999999998E-2</v>
      </c>
      <c r="E35" s="79">
        <v>51759</v>
      </c>
      <c r="F35" s="81">
        <v>8680</v>
      </c>
      <c r="G35" s="81">
        <v>8680</v>
      </c>
      <c r="H35" s="82">
        <v>98.89</v>
      </c>
      <c r="I35" s="82"/>
    </row>
    <row r="36" spans="1:10" x14ac:dyDescent="0.3">
      <c r="A36" s="79">
        <v>40269</v>
      </c>
      <c r="B36" s="75" t="s">
        <v>686</v>
      </c>
      <c r="C36" s="75" t="s">
        <v>653</v>
      </c>
      <c r="D36" s="80">
        <v>0.04</v>
      </c>
      <c r="E36" s="79">
        <v>44075</v>
      </c>
      <c r="F36" s="81">
        <v>24920</v>
      </c>
      <c r="G36" s="81">
        <v>24920</v>
      </c>
      <c r="H36" s="82">
        <v>100.7</v>
      </c>
      <c r="I36" s="82"/>
    </row>
    <row r="37" spans="1:10" x14ac:dyDescent="0.3">
      <c r="A37" s="79">
        <v>40296</v>
      </c>
      <c r="B37" s="75" t="s">
        <v>687</v>
      </c>
      <c r="C37" s="75" t="s">
        <v>671</v>
      </c>
      <c r="D37" s="80">
        <v>2.1000000000000001E-2</v>
      </c>
      <c r="E37" s="79">
        <v>44454</v>
      </c>
      <c r="F37" s="81">
        <v>17310</v>
      </c>
      <c r="G37" s="81">
        <v>16776.053</v>
      </c>
      <c r="H37" s="82">
        <v>99.33</v>
      </c>
    </row>
    <row r="38" spans="1:10" x14ac:dyDescent="0.3">
      <c r="A38" s="79">
        <v>40422</v>
      </c>
      <c r="B38" s="75" t="s">
        <v>688</v>
      </c>
      <c r="C38" s="75" t="s">
        <v>653</v>
      </c>
      <c r="D38" s="80">
        <v>3.7499999999999999E-2</v>
      </c>
      <c r="E38" s="79">
        <v>44256</v>
      </c>
      <c r="F38" s="81">
        <v>24270</v>
      </c>
      <c r="G38" s="81">
        <v>24270</v>
      </c>
      <c r="H38" s="82">
        <v>99.83</v>
      </c>
      <c r="I38" s="82"/>
      <c r="J38" s="75">
        <v>3.8100000000000002E-2</v>
      </c>
    </row>
    <row r="39" spans="1:10" x14ac:dyDescent="0.3">
      <c r="A39" s="79">
        <v>40450</v>
      </c>
      <c r="B39" s="75" t="s">
        <v>689</v>
      </c>
      <c r="C39" s="75" t="s">
        <v>653</v>
      </c>
      <c r="D39" s="80">
        <v>4.4999999999999998E-2</v>
      </c>
      <c r="E39" s="79">
        <v>46082</v>
      </c>
      <c r="F39" s="81">
        <v>22466.898000000001</v>
      </c>
      <c r="G39" s="81">
        <v>22466.898000000001</v>
      </c>
      <c r="H39" s="82">
        <v>100.07</v>
      </c>
      <c r="I39" s="82"/>
      <c r="J39" s="75">
        <v>4.5429999999999998E-2</v>
      </c>
    </row>
    <row r="40" spans="1:10" x14ac:dyDescent="0.3">
      <c r="A40" s="79">
        <v>40603</v>
      </c>
      <c r="B40" s="75" t="s">
        <v>690</v>
      </c>
      <c r="C40" s="75" t="s">
        <v>653</v>
      </c>
      <c r="D40" s="80">
        <v>4.7500000000000001E-2</v>
      </c>
      <c r="E40" s="79">
        <v>44440</v>
      </c>
      <c r="F40" s="81">
        <v>22535.088</v>
      </c>
      <c r="G40" s="81">
        <v>24990</v>
      </c>
      <c r="H40" s="82">
        <v>99.73</v>
      </c>
      <c r="I40" s="82"/>
      <c r="J40" s="75">
        <v>4.8399999999999999E-2</v>
      </c>
    </row>
    <row r="41" spans="1:10" x14ac:dyDescent="0.3">
      <c r="A41" s="84">
        <v>40665</v>
      </c>
      <c r="B41" s="75" t="s">
        <v>691</v>
      </c>
      <c r="C41" s="75" t="s">
        <v>692</v>
      </c>
      <c r="D41" s="76">
        <v>7.26E-3</v>
      </c>
      <c r="E41" s="79">
        <v>43205</v>
      </c>
      <c r="F41" s="81">
        <v>14530</v>
      </c>
      <c r="G41" s="81">
        <v>11900</v>
      </c>
      <c r="H41" s="82">
        <v>98.38</v>
      </c>
      <c r="I41" s="82"/>
      <c r="J41" s="75">
        <v>2.8900000000000002E-2</v>
      </c>
    </row>
    <row r="42" spans="1:10" x14ac:dyDescent="0.3">
      <c r="A42" s="79">
        <v>40709</v>
      </c>
      <c r="B42" s="75" t="s">
        <v>693</v>
      </c>
      <c r="C42" s="75" t="s">
        <v>671</v>
      </c>
      <c r="D42" s="80">
        <v>3.1E-2</v>
      </c>
      <c r="E42" s="79">
        <v>46280</v>
      </c>
      <c r="F42" s="81">
        <v>12570</v>
      </c>
      <c r="G42" s="81">
        <v>12570</v>
      </c>
      <c r="H42" s="82">
        <v>100.03</v>
      </c>
      <c r="I42" s="82"/>
    </row>
    <row r="43" spans="1:10" x14ac:dyDescent="0.3">
      <c r="A43" s="79">
        <v>40787</v>
      </c>
      <c r="B43" s="75" t="s">
        <v>694</v>
      </c>
      <c r="C43" s="75" t="s">
        <v>653</v>
      </c>
      <c r="D43" s="80">
        <v>0.05</v>
      </c>
      <c r="E43" s="79">
        <v>44621</v>
      </c>
      <c r="F43" s="81">
        <v>20640</v>
      </c>
      <c r="G43" s="81">
        <v>20640</v>
      </c>
      <c r="H43" s="82">
        <v>98.75</v>
      </c>
      <c r="I43" s="82"/>
      <c r="J43" s="75">
        <v>5.2199999999999996E-2</v>
      </c>
    </row>
    <row r="44" spans="1:10" x14ac:dyDescent="0.3">
      <c r="A44" s="79">
        <v>40969</v>
      </c>
      <c r="B44" s="75" t="s">
        <v>695</v>
      </c>
      <c r="C44" s="75" t="s">
        <v>653</v>
      </c>
      <c r="D44" s="80">
        <v>5.5E-2</v>
      </c>
      <c r="E44" s="79">
        <v>44805</v>
      </c>
      <c r="F44" s="81">
        <v>19590</v>
      </c>
      <c r="G44" s="81">
        <v>19590</v>
      </c>
      <c r="H44" s="82">
        <v>100.58</v>
      </c>
    </row>
    <row r="45" spans="1:10" x14ac:dyDescent="0.3">
      <c r="A45" s="79">
        <v>41155</v>
      </c>
      <c r="B45" s="75" t="s">
        <v>696</v>
      </c>
      <c r="C45" s="75" t="s">
        <v>653</v>
      </c>
      <c r="D45" s="80">
        <v>5.5E-2</v>
      </c>
      <c r="E45" s="79">
        <v>44866</v>
      </c>
      <c r="F45" s="81">
        <v>21380</v>
      </c>
      <c r="G45" s="81">
        <v>21380</v>
      </c>
      <c r="H45" s="82">
        <v>98.2</v>
      </c>
    </row>
    <row r="46" spans="1:10" x14ac:dyDescent="0.3">
      <c r="A46" s="79">
        <v>41296</v>
      </c>
      <c r="B46" s="75" t="s">
        <v>697</v>
      </c>
      <c r="C46" s="75" t="s">
        <v>653</v>
      </c>
      <c r="D46" s="80">
        <v>4.7500000000000001E-2</v>
      </c>
      <c r="E46" s="79">
        <v>46997</v>
      </c>
      <c r="F46" s="81">
        <v>23914.153999999999</v>
      </c>
      <c r="G46" s="81">
        <v>23914.153999999999</v>
      </c>
      <c r="H46" s="82">
        <v>100.02</v>
      </c>
    </row>
    <row r="47" spans="1:10" x14ac:dyDescent="0.3">
      <c r="A47" s="83">
        <v>41305</v>
      </c>
      <c r="B47" s="75" t="s">
        <v>698</v>
      </c>
      <c r="C47" s="75" t="s">
        <v>671</v>
      </c>
      <c r="D47" s="76">
        <v>1.7000000000000001E-2</v>
      </c>
      <c r="E47" s="79">
        <v>43358</v>
      </c>
      <c r="F47" s="81">
        <v>10760</v>
      </c>
      <c r="G47" s="81">
        <v>10760</v>
      </c>
      <c r="H47" s="82">
        <v>99.5</v>
      </c>
      <c r="J47" s="75">
        <v>1.8000000000000002E-2</v>
      </c>
    </row>
    <row r="48" spans="1:10" x14ac:dyDescent="0.3">
      <c r="A48" s="79">
        <v>41334</v>
      </c>
      <c r="B48" s="75" t="s">
        <v>699</v>
      </c>
      <c r="C48" s="75" t="s">
        <v>653</v>
      </c>
      <c r="D48" s="80">
        <v>4.4999999999999998E-2</v>
      </c>
      <c r="E48" s="79">
        <v>45047</v>
      </c>
      <c r="F48" s="81">
        <v>20070</v>
      </c>
      <c r="G48" s="81">
        <v>17664.919999999998</v>
      </c>
      <c r="H48" s="82">
        <v>97.81</v>
      </c>
      <c r="I48" s="82"/>
      <c r="J48" s="75">
        <v>4.8300000000000003E-2</v>
      </c>
    </row>
    <row r="49" spans="1:10" x14ac:dyDescent="0.3">
      <c r="A49" s="79">
        <v>41366</v>
      </c>
      <c r="B49" s="75" t="s">
        <v>700</v>
      </c>
      <c r="D49" s="80">
        <v>3.5000000000000003E-2</v>
      </c>
      <c r="E49" s="79">
        <v>43252</v>
      </c>
      <c r="F49" s="81">
        <v>19950</v>
      </c>
      <c r="G49" s="81">
        <v>18500</v>
      </c>
      <c r="H49" s="82">
        <v>99.44</v>
      </c>
      <c r="I49" s="82"/>
      <c r="J49" s="75">
        <v>3.6499999999999998E-2</v>
      </c>
    </row>
    <row r="50" spans="1:10" x14ac:dyDescent="0.3">
      <c r="A50" s="83">
        <v>41409</v>
      </c>
      <c r="B50" s="75" t="s">
        <v>701</v>
      </c>
      <c r="C50" s="75" t="s">
        <v>692</v>
      </c>
      <c r="D50" s="76">
        <v>1.524E-2</v>
      </c>
      <c r="E50" s="79">
        <v>43405</v>
      </c>
      <c r="F50" s="85">
        <v>13480</v>
      </c>
      <c r="G50" s="81">
        <v>10290</v>
      </c>
      <c r="H50" s="82">
        <v>98.4</v>
      </c>
      <c r="J50" s="75">
        <v>2.4399999999999998E-2</v>
      </c>
    </row>
    <row r="51" spans="1:10" x14ac:dyDescent="0.3">
      <c r="A51" s="79">
        <v>41416</v>
      </c>
      <c r="B51" s="75" t="s">
        <v>702</v>
      </c>
      <c r="C51" s="75" t="s">
        <v>653</v>
      </c>
      <c r="D51" s="80">
        <v>4.7500000000000001E-2</v>
      </c>
      <c r="E51" s="79">
        <v>52841</v>
      </c>
      <c r="F51" s="81">
        <v>17120</v>
      </c>
      <c r="G51" s="81">
        <v>17120</v>
      </c>
      <c r="H51" s="82">
        <v>97.221000000000004</v>
      </c>
    </row>
    <row r="52" spans="1:10" x14ac:dyDescent="0.3">
      <c r="A52" s="79">
        <v>41487</v>
      </c>
      <c r="B52" s="75" t="s">
        <v>703</v>
      </c>
      <c r="C52" s="75" t="s">
        <v>653</v>
      </c>
      <c r="D52" s="80">
        <v>4.4999999999999998E-2</v>
      </c>
      <c r="E52" s="79">
        <v>45352</v>
      </c>
      <c r="F52" s="81">
        <v>23260</v>
      </c>
      <c r="G52" s="81">
        <v>23260</v>
      </c>
      <c r="H52" s="82">
        <v>100.77</v>
      </c>
      <c r="I52" s="82"/>
      <c r="J52" s="75">
        <v>4.4600000000000001E-2</v>
      </c>
    </row>
    <row r="53" spans="1:10" x14ac:dyDescent="0.3">
      <c r="A53" s="83">
        <v>41519</v>
      </c>
      <c r="B53" s="75" t="s">
        <v>704</v>
      </c>
      <c r="D53" s="76">
        <v>3.5000000000000003E-2</v>
      </c>
      <c r="E53" s="79">
        <v>43435</v>
      </c>
      <c r="F53" s="85">
        <v>19860</v>
      </c>
      <c r="G53" s="81">
        <v>18760</v>
      </c>
      <c r="H53" s="82">
        <v>100.71</v>
      </c>
      <c r="J53" s="75">
        <v>3.3799999999999997E-2</v>
      </c>
    </row>
    <row r="54" spans="1:10" x14ac:dyDescent="0.3">
      <c r="A54" s="79">
        <v>41563</v>
      </c>
      <c r="B54" s="75" t="s">
        <v>705</v>
      </c>
      <c r="C54" s="75" t="s">
        <v>653</v>
      </c>
      <c r="D54" s="80">
        <v>3.7499999999999999E-2</v>
      </c>
      <c r="E54" s="79">
        <v>44317</v>
      </c>
      <c r="F54" s="81">
        <v>18400</v>
      </c>
      <c r="G54" s="81">
        <v>18400</v>
      </c>
      <c r="H54" s="82">
        <v>100.14</v>
      </c>
      <c r="J54" s="75">
        <v>3.7610000000000005E-2</v>
      </c>
    </row>
    <row r="55" spans="1:10" x14ac:dyDescent="0.3">
      <c r="A55" s="79">
        <v>41673</v>
      </c>
      <c r="B55" s="75" t="s">
        <v>706</v>
      </c>
      <c r="C55" s="75" t="s">
        <v>653</v>
      </c>
      <c r="D55" s="80">
        <v>2.5000000000000001E-2</v>
      </c>
      <c r="E55" s="79">
        <v>43586</v>
      </c>
      <c r="F55" s="81">
        <v>18320</v>
      </c>
      <c r="G55" s="81">
        <v>17220</v>
      </c>
      <c r="H55" s="82">
        <v>100.14</v>
      </c>
      <c r="I55" s="82"/>
      <c r="J55" s="75">
        <v>2.4300000000000002E-2</v>
      </c>
    </row>
    <row r="56" spans="1:10" x14ac:dyDescent="0.3">
      <c r="A56" s="79">
        <v>41701</v>
      </c>
      <c r="B56" s="75" t="s">
        <v>707</v>
      </c>
      <c r="C56" s="75" t="s">
        <v>653</v>
      </c>
      <c r="D56" s="80">
        <v>3.7499999999999999E-2</v>
      </c>
      <c r="E56" s="79">
        <v>45536</v>
      </c>
      <c r="F56" s="81">
        <v>20080</v>
      </c>
      <c r="G56" s="81">
        <v>19830</v>
      </c>
      <c r="H56" s="82">
        <v>103.1</v>
      </c>
      <c r="J56" s="75">
        <v>3.4200000000000001E-2</v>
      </c>
    </row>
    <row r="57" spans="1:10" x14ac:dyDescent="0.3">
      <c r="A57" s="79">
        <v>41717</v>
      </c>
      <c r="B57" s="75" t="s">
        <v>708</v>
      </c>
      <c r="C57" s="75" t="s">
        <v>671</v>
      </c>
      <c r="D57" s="80">
        <v>2.35E-2</v>
      </c>
      <c r="E57" s="79">
        <v>45550</v>
      </c>
      <c r="F57" s="81">
        <v>13240</v>
      </c>
      <c r="G57" s="81">
        <v>13240</v>
      </c>
      <c r="H57" s="82">
        <v>99.76</v>
      </c>
      <c r="I57" s="82"/>
      <c r="J57" s="75">
        <v>2.3900000000000001E-2</v>
      </c>
    </row>
    <row r="58" spans="1:10" x14ac:dyDescent="0.3">
      <c r="A58" s="86">
        <v>41730</v>
      </c>
      <c r="B58" s="75" t="s">
        <v>709</v>
      </c>
      <c r="C58" s="75" t="s">
        <v>710</v>
      </c>
      <c r="D58" s="87">
        <v>9.2499999999999995E-3</v>
      </c>
      <c r="E58" s="79">
        <v>43784</v>
      </c>
      <c r="F58" s="88">
        <v>12680</v>
      </c>
      <c r="G58" s="88">
        <v>12680</v>
      </c>
      <c r="H58" s="89">
        <v>101.14</v>
      </c>
      <c r="J58" s="75">
        <v>1.3000000000000001E-2</v>
      </c>
    </row>
    <row r="59" spans="1:10" x14ac:dyDescent="0.3">
      <c r="A59" s="79">
        <v>41752</v>
      </c>
      <c r="B59" s="75" t="s">
        <v>711</v>
      </c>
      <c r="C59" s="75" t="s">
        <v>671</v>
      </c>
      <c r="D59" s="80">
        <v>1.6500000000000001E-2</v>
      </c>
      <c r="E59" s="79">
        <v>43944</v>
      </c>
      <c r="F59" s="81">
        <v>20560</v>
      </c>
      <c r="G59" s="81">
        <v>20560</v>
      </c>
      <c r="H59" s="82">
        <v>100</v>
      </c>
      <c r="I59" s="82"/>
      <c r="J59" s="75">
        <v>1.6500000000000001E-2</v>
      </c>
    </row>
    <row r="60" spans="1:10" x14ac:dyDescent="0.3">
      <c r="A60" s="79">
        <v>41752</v>
      </c>
      <c r="B60" s="75" t="s">
        <v>712</v>
      </c>
      <c r="C60" s="75" t="s">
        <v>653</v>
      </c>
      <c r="D60" s="80">
        <v>1.6500000000000001E-2</v>
      </c>
      <c r="E60" s="79">
        <v>43944</v>
      </c>
      <c r="F60" s="81">
        <v>10575.259</v>
      </c>
      <c r="G60" s="81">
        <v>10575.259</v>
      </c>
      <c r="H60" s="82">
        <v>100</v>
      </c>
      <c r="I60" s="82"/>
      <c r="J60" s="75">
        <v>5.0000000000000001E-3</v>
      </c>
    </row>
    <row r="61" spans="1:10" x14ac:dyDescent="0.3">
      <c r="A61" s="79">
        <v>41780</v>
      </c>
      <c r="B61" s="75" t="s">
        <v>713</v>
      </c>
      <c r="C61" s="75" t="s">
        <v>653</v>
      </c>
      <c r="D61" s="80">
        <v>3.5000000000000003E-2</v>
      </c>
      <c r="E61" s="79">
        <v>47543</v>
      </c>
      <c r="F61" s="81">
        <v>26156.449000000001</v>
      </c>
      <c r="G61" s="81">
        <v>26156.449000000001</v>
      </c>
      <c r="H61" s="82">
        <v>99.47</v>
      </c>
      <c r="I61" s="82"/>
      <c r="J61" s="75">
        <v>3.5750000000000004E-2</v>
      </c>
    </row>
    <row r="62" spans="1:10" x14ac:dyDescent="0.3">
      <c r="A62" s="79">
        <v>41806</v>
      </c>
      <c r="B62" s="75" t="s">
        <v>714</v>
      </c>
      <c r="C62" s="75" t="s">
        <v>653</v>
      </c>
      <c r="D62" s="80">
        <v>2.1499999999999998E-2</v>
      </c>
      <c r="E62" s="79">
        <v>44545</v>
      </c>
      <c r="F62" s="81">
        <v>17660</v>
      </c>
      <c r="G62" s="81">
        <v>14913.877</v>
      </c>
      <c r="H62" s="82">
        <v>100.27</v>
      </c>
      <c r="I62" s="82"/>
      <c r="J62" s="75">
        <v>2.12E-2</v>
      </c>
    </row>
    <row r="63" spans="1:10" x14ac:dyDescent="0.3">
      <c r="A63" s="79">
        <v>41821</v>
      </c>
      <c r="B63" s="75" t="s">
        <v>715</v>
      </c>
      <c r="C63" s="75" t="s">
        <v>653</v>
      </c>
      <c r="D63" s="80">
        <v>1.4999999999999999E-2</v>
      </c>
      <c r="E63" s="79">
        <v>43678</v>
      </c>
      <c r="F63" s="81">
        <v>16390</v>
      </c>
      <c r="G63" s="81">
        <v>14620</v>
      </c>
      <c r="H63" s="82">
        <v>100.74</v>
      </c>
      <c r="I63" s="82"/>
      <c r="J63" s="75">
        <v>1.3500000000000002E-2</v>
      </c>
    </row>
    <row r="64" spans="1:10" x14ac:dyDescent="0.3">
      <c r="A64" s="79">
        <v>41883</v>
      </c>
      <c r="B64" s="75" t="s">
        <v>716</v>
      </c>
      <c r="C64" s="75" t="s">
        <v>653</v>
      </c>
      <c r="D64" s="80">
        <v>2.5000000000000001E-2</v>
      </c>
      <c r="E64" s="79">
        <v>45627</v>
      </c>
      <c r="F64" s="81">
        <v>20380</v>
      </c>
      <c r="G64" s="81">
        <v>20380</v>
      </c>
      <c r="H64" s="82">
        <v>101.14</v>
      </c>
      <c r="I64" s="82"/>
      <c r="J64" s="75">
        <v>2.3900000000000001E-2</v>
      </c>
    </row>
    <row r="65" spans="1:10" x14ac:dyDescent="0.3">
      <c r="A65" s="86">
        <v>41913</v>
      </c>
      <c r="B65" s="75" t="s">
        <v>717</v>
      </c>
      <c r="C65" s="75" t="s">
        <v>718</v>
      </c>
      <c r="D65" s="87">
        <v>5.2700000000000004E-3</v>
      </c>
      <c r="E65" s="79">
        <v>44180</v>
      </c>
      <c r="F65" s="88">
        <v>15370</v>
      </c>
      <c r="G65" s="88">
        <v>15370</v>
      </c>
      <c r="H65" s="89">
        <v>100.34</v>
      </c>
      <c r="I65" s="89"/>
      <c r="J65" s="75">
        <v>1.0800000000000001E-2</v>
      </c>
    </row>
    <row r="66" spans="1:10" x14ac:dyDescent="0.3">
      <c r="A66" s="79">
        <v>41939</v>
      </c>
      <c r="B66" s="75" t="s">
        <v>719</v>
      </c>
      <c r="C66" s="75" t="s">
        <v>671</v>
      </c>
      <c r="D66" s="80">
        <v>1.2500000000000001E-2</v>
      </c>
      <c r="E66" s="79">
        <v>44131</v>
      </c>
      <c r="F66" s="81">
        <v>7510</v>
      </c>
      <c r="G66" s="81">
        <v>7510</v>
      </c>
      <c r="H66" s="82">
        <v>100</v>
      </c>
    </row>
    <row r="67" spans="1:10" x14ac:dyDescent="0.3">
      <c r="A67" s="79">
        <v>41939</v>
      </c>
      <c r="B67" s="75" t="s">
        <v>720</v>
      </c>
      <c r="C67" s="75" t="s">
        <v>653</v>
      </c>
      <c r="D67" s="80">
        <v>5.0000000000000001E-3</v>
      </c>
      <c r="E67" s="79">
        <v>44131</v>
      </c>
      <c r="F67" s="81">
        <v>4535.4889999999996</v>
      </c>
      <c r="G67" s="81">
        <v>4535.4889999999996</v>
      </c>
      <c r="H67" s="82">
        <v>100</v>
      </c>
      <c r="I67" s="82"/>
      <c r="J67" s="75">
        <v>1.269E-2</v>
      </c>
    </row>
    <row r="68" spans="1:10" x14ac:dyDescent="0.3">
      <c r="A68" s="79">
        <v>41974</v>
      </c>
      <c r="B68" s="75" t="s">
        <v>721</v>
      </c>
      <c r="C68" s="75" t="s">
        <v>653</v>
      </c>
      <c r="D68" s="80">
        <v>1.0500000000000001E-2</v>
      </c>
      <c r="E68" s="79">
        <v>43800</v>
      </c>
      <c r="F68" s="81">
        <v>15470</v>
      </c>
      <c r="G68" s="81">
        <v>15470</v>
      </c>
      <c r="H68" s="82">
        <v>100.53</v>
      </c>
      <c r="I68" s="82"/>
      <c r="J68" s="75">
        <v>9.3999999999999986E-3</v>
      </c>
    </row>
    <row r="69" spans="1:10" x14ac:dyDescent="0.3">
      <c r="A69" s="79">
        <v>42026</v>
      </c>
      <c r="B69" s="75" t="s">
        <v>722</v>
      </c>
      <c r="C69" s="75" t="s">
        <v>653</v>
      </c>
      <c r="D69" s="80">
        <v>3.2500000000000001E-2</v>
      </c>
      <c r="E69" s="79">
        <v>53571</v>
      </c>
      <c r="F69" s="81">
        <v>15550</v>
      </c>
      <c r="G69" s="81">
        <v>15550</v>
      </c>
      <c r="H69" s="82">
        <v>99.71</v>
      </c>
      <c r="I69" s="82"/>
      <c r="J69" s="75">
        <v>3.2910000000000002E-2</v>
      </c>
    </row>
    <row r="70" spans="1:10" x14ac:dyDescent="0.3">
      <c r="A70" s="79">
        <v>42051</v>
      </c>
      <c r="B70" s="75" t="s">
        <v>723</v>
      </c>
      <c r="C70" s="75" t="s">
        <v>653</v>
      </c>
      <c r="D70" s="80">
        <v>1.3500000000000002E-2</v>
      </c>
      <c r="E70" s="79">
        <v>44666</v>
      </c>
      <c r="F70" s="81">
        <v>17780</v>
      </c>
      <c r="G70" s="81">
        <v>17780</v>
      </c>
      <c r="H70" s="82">
        <v>100.8</v>
      </c>
      <c r="I70" s="82"/>
      <c r="J70" s="75">
        <v>1.23E-2</v>
      </c>
    </row>
    <row r="71" spans="1:10" x14ac:dyDescent="0.3">
      <c r="A71" s="79">
        <v>42065</v>
      </c>
      <c r="B71" s="75" t="s">
        <v>724</v>
      </c>
      <c r="C71" s="75" t="s">
        <v>653</v>
      </c>
      <c r="D71" s="80">
        <v>1.4999999999999999E-2</v>
      </c>
      <c r="E71" s="79">
        <v>45809</v>
      </c>
      <c r="F71" s="81">
        <v>19790</v>
      </c>
      <c r="G71" s="81">
        <v>19790</v>
      </c>
      <c r="H71" s="82">
        <v>101.4</v>
      </c>
      <c r="I71" s="82"/>
      <c r="J71" s="75">
        <v>1.3600000000000001E-2</v>
      </c>
    </row>
    <row r="72" spans="1:10" x14ac:dyDescent="0.3">
      <c r="A72" s="79">
        <v>42087</v>
      </c>
      <c r="B72" s="75" t="s">
        <v>725</v>
      </c>
      <c r="C72" s="75" t="s">
        <v>653</v>
      </c>
      <c r="D72" s="80">
        <v>1.6500000000000001E-2</v>
      </c>
      <c r="E72" s="79">
        <v>48274</v>
      </c>
      <c r="F72" s="81">
        <v>21910</v>
      </c>
      <c r="G72" s="81">
        <v>21910</v>
      </c>
      <c r="H72" s="82">
        <v>99.5</v>
      </c>
      <c r="I72" s="82"/>
      <c r="J72" s="75">
        <v>1.6910000000000001E-2</v>
      </c>
    </row>
    <row r="73" spans="1:10" x14ac:dyDescent="0.3">
      <c r="A73" s="86">
        <v>42095</v>
      </c>
      <c r="B73" s="75" t="s">
        <v>726</v>
      </c>
      <c r="C73" s="75" t="s">
        <v>727</v>
      </c>
      <c r="D73" s="87">
        <v>2.7699999999999999E-3</v>
      </c>
      <c r="E73" s="79">
        <v>44727</v>
      </c>
      <c r="F73" s="88">
        <v>16450</v>
      </c>
      <c r="G73" s="88">
        <v>16450</v>
      </c>
      <c r="H73" s="89">
        <v>100.13</v>
      </c>
      <c r="I73" s="89"/>
      <c r="J73" s="75">
        <v>7.0999999999999995E-3</v>
      </c>
    </row>
    <row r="74" spans="1:10" x14ac:dyDescent="0.3">
      <c r="A74" s="83">
        <v>42109</v>
      </c>
      <c r="B74" s="75" t="s">
        <v>728</v>
      </c>
      <c r="D74" s="76">
        <v>2.5000000000000001E-3</v>
      </c>
      <c r="E74" s="79">
        <v>43235</v>
      </c>
      <c r="F74" s="88">
        <v>14250</v>
      </c>
      <c r="G74" s="88">
        <v>13610</v>
      </c>
      <c r="H74" s="89">
        <v>100.07</v>
      </c>
      <c r="J74" s="75">
        <v>2.3E-3</v>
      </c>
    </row>
    <row r="75" spans="1:10" x14ac:dyDescent="0.3">
      <c r="A75" s="79">
        <v>42114</v>
      </c>
      <c r="B75" s="75" t="s">
        <v>729</v>
      </c>
      <c r="C75" s="75" t="s">
        <v>671</v>
      </c>
      <c r="D75" s="80">
        <v>5.0000000000000001E-3</v>
      </c>
      <c r="E75" s="79">
        <v>45036</v>
      </c>
      <c r="F75" s="88">
        <v>9380</v>
      </c>
      <c r="G75" s="88">
        <v>9380</v>
      </c>
      <c r="H75" s="82">
        <v>100</v>
      </c>
    </row>
    <row r="76" spans="1:10" x14ac:dyDescent="0.3">
      <c r="A76" s="79">
        <v>42114</v>
      </c>
      <c r="B76" s="75" t="s">
        <v>730</v>
      </c>
      <c r="C76" s="75" t="s">
        <v>653</v>
      </c>
      <c r="D76" s="80">
        <v>5.0000000000000001E-3</v>
      </c>
      <c r="E76" s="79">
        <v>45036</v>
      </c>
      <c r="F76" s="81">
        <v>5202.7870000000003</v>
      </c>
      <c r="G76" s="81">
        <v>5202.7870000000003</v>
      </c>
      <c r="H76" s="82">
        <v>100</v>
      </c>
      <c r="I76" s="82"/>
      <c r="J76" s="75">
        <v>2.3019999999999999E-2</v>
      </c>
    </row>
    <row r="77" spans="1:10" x14ac:dyDescent="0.3">
      <c r="A77" s="79">
        <v>42128</v>
      </c>
      <c r="B77" s="75" t="s">
        <v>731</v>
      </c>
      <c r="C77" s="75" t="s">
        <v>653</v>
      </c>
      <c r="D77" s="80">
        <v>6.9999999999999993E-3</v>
      </c>
      <c r="E77" s="79">
        <v>43952</v>
      </c>
      <c r="F77" s="81">
        <v>16460</v>
      </c>
      <c r="G77" s="81">
        <v>16460</v>
      </c>
      <c r="H77" s="82">
        <v>100.33</v>
      </c>
      <c r="I77" s="82"/>
      <c r="J77" s="75">
        <v>6.3E-3</v>
      </c>
    </row>
    <row r="78" spans="1:10" x14ac:dyDescent="0.3">
      <c r="A78" s="79">
        <v>42248</v>
      </c>
      <c r="B78" s="75" t="s">
        <v>732</v>
      </c>
      <c r="C78" s="75" t="s">
        <v>653</v>
      </c>
      <c r="D78" s="80">
        <v>0.02</v>
      </c>
      <c r="E78" s="79">
        <v>45992</v>
      </c>
      <c r="F78" s="81">
        <v>20427.596000000001</v>
      </c>
      <c r="G78" s="81">
        <v>20427.596000000001</v>
      </c>
      <c r="H78" s="82">
        <v>100.51</v>
      </c>
      <c r="I78" s="82"/>
      <c r="J78" s="75">
        <v>1.95E-2</v>
      </c>
    </row>
    <row r="79" spans="1:10" x14ac:dyDescent="0.3">
      <c r="A79" s="79">
        <v>42262</v>
      </c>
      <c r="B79" s="75" t="s">
        <v>733</v>
      </c>
      <c r="C79" s="75" t="s">
        <v>653</v>
      </c>
      <c r="D79" s="80">
        <v>1.4499999999999999E-2</v>
      </c>
      <c r="E79" s="79">
        <v>44819</v>
      </c>
      <c r="F79" s="81">
        <v>17010</v>
      </c>
      <c r="G79" s="81">
        <v>16299.194</v>
      </c>
      <c r="H79" s="82">
        <v>100.54</v>
      </c>
      <c r="I79" s="82"/>
      <c r="J79" s="75">
        <v>1.37E-2</v>
      </c>
    </row>
    <row r="80" spans="1:10" x14ac:dyDescent="0.3">
      <c r="A80" s="86">
        <v>42278</v>
      </c>
      <c r="B80" s="75" t="s">
        <v>734</v>
      </c>
      <c r="C80" s="75" t="s">
        <v>727</v>
      </c>
      <c r="D80" s="87">
        <v>4.2700000000000004E-3</v>
      </c>
      <c r="E80" s="79">
        <v>44910</v>
      </c>
      <c r="F80" s="88">
        <v>15550</v>
      </c>
      <c r="G80" s="88">
        <v>13476.638000000001</v>
      </c>
      <c r="H80" s="89">
        <v>99.93</v>
      </c>
      <c r="I80" s="89"/>
      <c r="J80" s="75">
        <v>7.6E-3</v>
      </c>
    </row>
    <row r="81" spans="1:10" x14ac:dyDescent="0.3">
      <c r="A81" s="79">
        <v>42291</v>
      </c>
      <c r="B81" s="75" t="s">
        <v>735</v>
      </c>
      <c r="C81" s="75" t="s">
        <v>671</v>
      </c>
      <c r="D81" s="80">
        <v>1.2500000000000001E-2</v>
      </c>
      <c r="E81" s="79">
        <v>48472</v>
      </c>
      <c r="F81" s="81">
        <v>14606.513000000001</v>
      </c>
      <c r="G81" s="81">
        <v>14606.513000000001</v>
      </c>
      <c r="H81" s="82">
        <v>99.77</v>
      </c>
      <c r="I81" s="82"/>
      <c r="J81" s="75">
        <v>1.269E-2</v>
      </c>
    </row>
    <row r="82" spans="1:10" x14ac:dyDescent="0.3">
      <c r="A82" s="83">
        <v>42292</v>
      </c>
      <c r="B82" s="75" t="s">
        <v>736</v>
      </c>
      <c r="D82" s="76">
        <v>3.0000000000000001E-3</v>
      </c>
      <c r="E82" s="79">
        <v>43388</v>
      </c>
      <c r="F82" s="81">
        <v>12200</v>
      </c>
      <c r="G82" s="81">
        <v>12200</v>
      </c>
      <c r="H82" s="82">
        <v>100.15</v>
      </c>
      <c r="J82" s="75">
        <v>2.5000000000000001E-3</v>
      </c>
    </row>
    <row r="83" spans="1:10" x14ac:dyDescent="0.3">
      <c r="A83" s="79">
        <v>42310</v>
      </c>
      <c r="B83" s="75" t="s">
        <v>737</v>
      </c>
      <c r="C83" s="75" t="s">
        <v>653</v>
      </c>
      <c r="D83" s="80">
        <v>6.5000000000000006E-3</v>
      </c>
      <c r="E83" s="79">
        <v>44136</v>
      </c>
      <c r="F83" s="81">
        <v>15070</v>
      </c>
      <c r="G83" s="81">
        <v>15070</v>
      </c>
      <c r="H83" s="82">
        <v>100.57</v>
      </c>
      <c r="I83" s="82"/>
      <c r="J83" s="75">
        <v>5.3E-3</v>
      </c>
    </row>
    <row r="84" spans="1:10" x14ac:dyDescent="0.3">
      <c r="A84" s="79">
        <v>42409</v>
      </c>
      <c r="B84" s="75" t="s">
        <v>738</v>
      </c>
      <c r="C84" s="75" t="s">
        <v>653</v>
      </c>
      <c r="D84" s="80">
        <v>2.7000000000000003E-2</v>
      </c>
      <c r="E84" s="79">
        <v>53752</v>
      </c>
      <c r="F84" s="81">
        <v>17310.969000000001</v>
      </c>
      <c r="G84" s="81">
        <v>17310.969000000001</v>
      </c>
      <c r="H84" s="82">
        <v>99.18</v>
      </c>
    </row>
    <row r="85" spans="1:10" x14ac:dyDescent="0.3">
      <c r="A85" s="79">
        <v>42430</v>
      </c>
      <c r="B85" s="75" t="s">
        <v>739</v>
      </c>
      <c r="C85" s="75" t="s">
        <v>653</v>
      </c>
      <c r="D85" s="80">
        <v>1.6E-2</v>
      </c>
      <c r="E85" s="79">
        <v>46174</v>
      </c>
      <c r="F85" s="81">
        <v>17770</v>
      </c>
      <c r="G85" s="81">
        <v>17770</v>
      </c>
      <c r="H85" s="82">
        <v>100.97</v>
      </c>
      <c r="I85" s="82"/>
      <c r="J85" s="75">
        <v>1.4999999999999999E-2</v>
      </c>
    </row>
    <row r="86" spans="1:10" x14ac:dyDescent="0.3">
      <c r="A86" s="79">
        <v>42444</v>
      </c>
      <c r="B86" s="75" t="s">
        <v>740</v>
      </c>
      <c r="C86" s="75" t="s">
        <v>653</v>
      </c>
      <c r="D86" s="80">
        <v>9.4999999999999998E-3</v>
      </c>
      <c r="E86" s="79">
        <v>45000</v>
      </c>
      <c r="F86" s="81">
        <v>16250</v>
      </c>
      <c r="G86" s="81">
        <v>15602.343000000001</v>
      </c>
      <c r="H86" s="82">
        <v>101.07</v>
      </c>
      <c r="I86" s="82"/>
      <c r="J86" s="75">
        <v>7.9000000000000008E-3</v>
      </c>
    </row>
    <row r="87" spans="1:10" x14ac:dyDescent="0.3">
      <c r="A87" s="83">
        <v>42459</v>
      </c>
      <c r="B87" s="75" t="s">
        <v>741</v>
      </c>
      <c r="D87" s="76" t="s">
        <v>60</v>
      </c>
      <c r="E87" s="79">
        <v>43187</v>
      </c>
      <c r="F87" s="81">
        <v>11300</v>
      </c>
      <c r="G87" s="81">
        <v>10750</v>
      </c>
      <c r="H87" s="82">
        <v>100.13</v>
      </c>
      <c r="I87" s="82"/>
      <c r="J87" s="75">
        <v>-6.3000000000000003E-4</v>
      </c>
    </row>
    <row r="88" spans="1:10" x14ac:dyDescent="0.3">
      <c r="A88" s="79">
        <v>42461</v>
      </c>
      <c r="B88" s="75" t="s">
        <v>742</v>
      </c>
      <c r="C88" s="75" t="s">
        <v>653</v>
      </c>
      <c r="D88" s="80">
        <v>4.5000000000000005E-3</v>
      </c>
      <c r="E88" s="79">
        <v>44348</v>
      </c>
      <c r="F88" s="81">
        <v>17410</v>
      </c>
      <c r="G88" s="81">
        <v>17410</v>
      </c>
      <c r="H88" s="82">
        <v>100.55</v>
      </c>
      <c r="I88" s="82"/>
      <c r="J88" s="75">
        <v>3.4000000000000002E-3</v>
      </c>
    </row>
    <row r="89" spans="1:10" x14ac:dyDescent="0.3">
      <c r="A89" s="79">
        <v>42471</v>
      </c>
      <c r="B89" s="75" t="s">
        <v>743</v>
      </c>
      <c r="C89" s="75" t="s">
        <v>671</v>
      </c>
      <c r="D89" s="80">
        <v>4.0000000000000001E-3</v>
      </c>
      <c r="E89" s="79">
        <v>45393</v>
      </c>
      <c r="F89" s="81">
        <v>8010</v>
      </c>
      <c r="G89" s="81">
        <v>8010</v>
      </c>
      <c r="H89" s="82">
        <v>100</v>
      </c>
    </row>
    <row r="90" spans="1:10" x14ac:dyDescent="0.3">
      <c r="A90" s="79">
        <v>42471</v>
      </c>
      <c r="B90" s="75" t="s">
        <v>744</v>
      </c>
      <c r="C90" s="75" t="s">
        <v>653</v>
      </c>
      <c r="D90" s="80">
        <v>4.0000000000000001E-3</v>
      </c>
      <c r="E90" s="79">
        <v>45393</v>
      </c>
      <c r="F90" s="81">
        <v>4054.3</v>
      </c>
      <c r="G90" s="81">
        <v>4054.3</v>
      </c>
      <c r="H90" s="82">
        <v>100</v>
      </c>
      <c r="I90" s="82"/>
      <c r="J90" s="75">
        <v>3.4999999999999996E-3</v>
      </c>
    </row>
    <row r="91" spans="1:10" x14ac:dyDescent="0.3">
      <c r="A91" s="79">
        <v>42475</v>
      </c>
      <c r="B91" s="75" t="s">
        <v>745</v>
      </c>
      <c r="C91" s="75" t="s">
        <v>653</v>
      </c>
      <c r="D91" s="80">
        <v>1E-3</v>
      </c>
      <c r="E91" s="79">
        <v>43570</v>
      </c>
      <c r="F91" s="81">
        <v>12120</v>
      </c>
      <c r="G91" s="81">
        <v>11130</v>
      </c>
      <c r="H91" s="82">
        <v>100.15</v>
      </c>
      <c r="I91" s="82"/>
      <c r="J91" s="75">
        <v>5.0000000000000001E-4</v>
      </c>
    </row>
    <row r="92" spans="1:10" x14ac:dyDescent="0.3">
      <c r="A92" s="79">
        <v>42486</v>
      </c>
      <c r="B92" s="75" t="s">
        <v>746</v>
      </c>
      <c r="C92" s="75" t="s">
        <v>653</v>
      </c>
      <c r="D92" s="80">
        <v>2.2499999999999999E-2</v>
      </c>
      <c r="E92" s="79">
        <v>49919</v>
      </c>
      <c r="F92" s="81">
        <v>14900</v>
      </c>
      <c r="G92" s="81">
        <v>14900</v>
      </c>
      <c r="H92" s="82">
        <v>99.37</v>
      </c>
      <c r="I92" s="82"/>
      <c r="J92" s="75">
        <v>2.3019999999999999E-2</v>
      </c>
    </row>
    <row r="93" spans="1:10" x14ac:dyDescent="0.3">
      <c r="A93" s="86">
        <v>42492</v>
      </c>
      <c r="B93" s="75" t="s">
        <v>747</v>
      </c>
      <c r="C93" s="75" t="s">
        <v>727</v>
      </c>
      <c r="D93" s="87">
        <v>4.2700000000000004E-3</v>
      </c>
      <c r="E93" s="79">
        <v>45122</v>
      </c>
      <c r="F93" s="88">
        <v>15330</v>
      </c>
      <c r="G93" s="88">
        <v>13222.796</v>
      </c>
      <c r="H93" s="89">
        <v>100.38</v>
      </c>
      <c r="I93" s="89"/>
      <c r="J93" s="75">
        <v>5.8999999999999999E-3</v>
      </c>
    </row>
    <row r="94" spans="1:10" x14ac:dyDescent="0.3">
      <c r="A94" s="79">
        <v>42515</v>
      </c>
      <c r="B94" s="75" t="s">
        <v>748</v>
      </c>
      <c r="C94" s="75" t="s">
        <v>671</v>
      </c>
      <c r="D94" s="80">
        <v>1.06E-3</v>
      </c>
      <c r="E94" s="79">
        <v>44696</v>
      </c>
      <c r="F94" s="81">
        <v>7840</v>
      </c>
      <c r="G94" s="81">
        <v>7840</v>
      </c>
    </row>
    <row r="95" spans="1:10" x14ac:dyDescent="0.3">
      <c r="A95" s="79">
        <v>42583</v>
      </c>
      <c r="B95" s="75" t="s">
        <v>749</v>
      </c>
      <c r="C95" s="75" t="s">
        <v>653</v>
      </c>
      <c r="D95" s="80">
        <v>1.2500000000000001E-2</v>
      </c>
      <c r="E95" s="79">
        <v>46357</v>
      </c>
      <c r="F95" s="81">
        <v>18040</v>
      </c>
      <c r="G95" s="81">
        <v>18040</v>
      </c>
      <c r="H95" s="82">
        <v>100.18</v>
      </c>
      <c r="I95" s="82"/>
      <c r="J95" s="75">
        <v>1.24E-2</v>
      </c>
    </row>
    <row r="96" spans="1:10" x14ac:dyDescent="0.3">
      <c r="A96" s="79">
        <v>42628</v>
      </c>
      <c r="B96" s="75" t="s">
        <v>750</v>
      </c>
      <c r="C96" s="75" t="s">
        <v>653</v>
      </c>
      <c r="D96" s="80">
        <v>6.5000000000000006E-3</v>
      </c>
      <c r="E96" s="79">
        <v>45214</v>
      </c>
      <c r="F96" s="81">
        <v>14380</v>
      </c>
      <c r="G96" s="81">
        <v>14380</v>
      </c>
      <c r="H96" s="82">
        <v>99.7</v>
      </c>
      <c r="I96" s="82"/>
      <c r="J96" s="75">
        <v>6.8999999999999999E-3</v>
      </c>
    </row>
    <row r="97" spans="1:10" x14ac:dyDescent="0.3">
      <c r="A97" s="79">
        <v>42646</v>
      </c>
      <c r="B97" s="75" t="s">
        <v>751</v>
      </c>
      <c r="C97" s="75" t="s">
        <v>653</v>
      </c>
      <c r="D97" s="80">
        <v>3.4999999999999996E-3</v>
      </c>
      <c r="E97" s="79">
        <v>44501</v>
      </c>
      <c r="F97" s="81">
        <v>16604.986000000001</v>
      </c>
      <c r="G97" s="81">
        <v>14061.921</v>
      </c>
      <c r="H97" s="82">
        <v>100.33</v>
      </c>
      <c r="I97" s="82"/>
      <c r="J97" s="75">
        <v>2.8000000000000004E-3</v>
      </c>
    </row>
    <row r="98" spans="1:10" x14ac:dyDescent="0.3">
      <c r="A98" s="79">
        <v>42654</v>
      </c>
      <c r="B98" s="75" t="s">
        <v>752</v>
      </c>
      <c r="C98" s="75" t="s">
        <v>653</v>
      </c>
      <c r="D98" s="80">
        <v>2.7999999999999997E-2</v>
      </c>
      <c r="E98" s="79">
        <v>61057</v>
      </c>
      <c r="F98" s="81">
        <v>5750</v>
      </c>
      <c r="G98" s="81">
        <v>5750</v>
      </c>
      <c r="H98" s="82">
        <v>99.19</v>
      </c>
    </row>
    <row r="99" spans="1:10" x14ac:dyDescent="0.3">
      <c r="A99" s="79">
        <v>42660</v>
      </c>
      <c r="B99" s="75" t="s">
        <v>753</v>
      </c>
      <c r="C99" s="75" t="s">
        <v>653</v>
      </c>
      <c r="D99" s="80">
        <v>5.0000000000000001E-4</v>
      </c>
      <c r="E99" s="79">
        <v>43753</v>
      </c>
      <c r="F99" s="81">
        <v>15660</v>
      </c>
      <c r="G99" s="81">
        <v>14210</v>
      </c>
      <c r="H99" s="82">
        <v>100.05</v>
      </c>
      <c r="I99" s="82"/>
      <c r="J99" s="75">
        <v>2.9999999999999997E-4</v>
      </c>
    </row>
    <row r="100" spans="1:10" x14ac:dyDescent="0.3">
      <c r="A100" s="79">
        <v>42667</v>
      </c>
      <c r="B100" s="75" t="s">
        <v>754</v>
      </c>
      <c r="C100" s="75" t="s">
        <v>671</v>
      </c>
      <c r="D100" s="80">
        <v>3.4999999999999996E-3</v>
      </c>
      <c r="E100" s="79">
        <v>45589</v>
      </c>
      <c r="F100" s="81">
        <v>5220</v>
      </c>
      <c r="G100" s="81">
        <v>5220</v>
      </c>
      <c r="H100" s="82">
        <v>100</v>
      </c>
    </row>
    <row r="101" spans="1:10" x14ac:dyDescent="0.3">
      <c r="A101" s="79">
        <v>42667</v>
      </c>
      <c r="B101" s="75" t="s">
        <v>755</v>
      </c>
      <c r="C101" s="75" t="s">
        <v>653</v>
      </c>
      <c r="D101" s="80">
        <v>1.7499999999999998E-3</v>
      </c>
      <c r="E101" s="79">
        <v>45589</v>
      </c>
      <c r="F101" s="81">
        <v>2125.6849999999999</v>
      </c>
      <c r="G101" s="81">
        <v>2125.6849999999999</v>
      </c>
      <c r="H101" s="82">
        <v>100</v>
      </c>
      <c r="I101" s="82"/>
      <c r="J101" s="75">
        <v>2.2499999999999999E-2</v>
      </c>
    </row>
    <row r="102" spans="1:10" x14ac:dyDescent="0.3">
      <c r="A102" s="86">
        <v>42675</v>
      </c>
      <c r="B102" s="75" t="s">
        <v>756</v>
      </c>
      <c r="C102" s="75" t="s">
        <v>727</v>
      </c>
      <c r="D102" s="87">
        <v>4.79E-3</v>
      </c>
      <c r="E102" s="79">
        <v>45337</v>
      </c>
      <c r="F102" s="88">
        <v>14960</v>
      </c>
      <c r="G102" s="88">
        <v>14289</v>
      </c>
      <c r="H102" s="89">
        <v>99.8</v>
      </c>
      <c r="I102" s="89"/>
      <c r="J102" s="75">
        <v>5.8999999999999999E-3</v>
      </c>
    </row>
    <row r="103" spans="1:10" x14ac:dyDescent="0.3">
      <c r="A103" s="83">
        <v>42703</v>
      </c>
      <c r="B103" s="75" t="s">
        <v>757</v>
      </c>
      <c r="D103" s="76"/>
      <c r="E103" s="79">
        <v>43462</v>
      </c>
      <c r="F103" s="88">
        <v>15100</v>
      </c>
      <c r="G103" s="88">
        <v>13110</v>
      </c>
      <c r="H103" s="89">
        <v>99.41</v>
      </c>
      <c r="I103" s="82"/>
      <c r="J103" s="75">
        <v>2.8299999999999996E-3</v>
      </c>
    </row>
    <row r="104" spans="1:10" x14ac:dyDescent="0.3">
      <c r="A104" s="83">
        <v>42748</v>
      </c>
      <c r="B104" s="75" t="s">
        <v>758</v>
      </c>
      <c r="D104" s="76"/>
      <c r="E104" s="79">
        <v>43112</v>
      </c>
      <c r="F104" s="88">
        <v>7700</v>
      </c>
      <c r="G104" s="88">
        <v>7700</v>
      </c>
      <c r="H104" s="89">
        <v>100.25</v>
      </c>
      <c r="J104" s="75">
        <v>-2.5000000000000001E-3</v>
      </c>
    </row>
    <row r="105" spans="1:10" x14ac:dyDescent="0.3">
      <c r="A105" s="79">
        <v>42760</v>
      </c>
      <c r="B105" s="75" t="s">
        <v>759</v>
      </c>
      <c r="C105" s="75" t="s">
        <v>653</v>
      </c>
      <c r="D105" s="80">
        <v>2.4500000000000001E-2</v>
      </c>
      <c r="E105" s="79">
        <v>48823</v>
      </c>
      <c r="F105" s="81">
        <v>10430</v>
      </c>
      <c r="G105" s="81">
        <v>10430</v>
      </c>
      <c r="H105" s="82"/>
      <c r="I105" s="82"/>
      <c r="J105" s="75">
        <v>2.53E-2</v>
      </c>
    </row>
    <row r="106" spans="1:10" x14ac:dyDescent="0.3">
      <c r="A106" s="79">
        <v>42767</v>
      </c>
      <c r="B106" s="75" t="s">
        <v>760</v>
      </c>
      <c r="C106" s="75" t="s">
        <v>653</v>
      </c>
      <c r="D106" s="80">
        <v>2.2000000000000002E-2</v>
      </c>
      <c r="E106" s="79">
        <v>46539</v>
      </c>
      <c r="F106" s="81">
        <v>17330</v>
      </c>
      <c r="G106" s="81">
        <v>17330</v>
      </c>
      <c r="H106" s="82">
        <v>98.58</v>
      </c>
      <c r="I106" s="82"/>
      <c r="J106" s="75">
        <v>2.3700000000000002E-2</v>
      </c>
    </row>
    <row r="107" spans="1:10" x14ac:dyDescent="0.3">
      <c r="A107" s="83">
        <v>42780</v>
      </c>
      <c r="B107" s="75" t="s">
        <v>761</v>
      </c>
      <c r="D107" s="76"/>
      <c r="E107" s="79">
        <v>43145</v>
      </c>
      <c r="F107" s="81">
        <v>6550</v>
      </c>
      <c r="G107" s="81">
        <v>6550</v>
      </c>
      <c r="H107" s="82">
        <v>100.25</v>
      </c>
      <c r="J107" s="75">
        <v>-2.47E-3</v>
      </c>
    </row>
    <row r="108" spans="1:10" x14ac:dyDescent="0.3">
      <c r="A108" s="79">
        <v>42795</v>
      </c>
      <c r="B108" s="75" t="s">
        <v>762</v>
      </c>
      <c r="C108" s="75" t="s">
        <v>653</v>
      </c>
      <c r="D108" s="80">
        <v>1.2E-2</v>
      </c>
      <c r="E108" s="79">
        <v>44652</v>
      </c>
      <c r="F108" s="81">
        <v>16650</v>
      </c>
      <c r="G108" s="81">
        <v>16650</v>
      </c>
      <c r="H108" s="82">
        <v>100.46</v>
      </c>
      <c r="I108" s="82"/>
      <c r="J108" s="75">
        <v>1.11E-2</v>
      </c>
    </row>
    <row r="109" spans="1:10" x14ac:dyDescent="0.3">
      <c r="A109" s="83">
        <v>42808</v>
      </c>
      <c r="B109" s="75" t="s">
        <v>763</v>
      </c>
      <c r="D109" s="76"/>
      <c r="E109" s="79">
        <v>43173</v>
      </c>
      <c r="F109" s="81">
        <v>6500</v>
      </c>
      <c r="G109" s="81">
        <v>6500</v>
      </c>
      <c r="H109" s="82">
        <v>100.23</v>
      </c>
      <c r="J109" s="75">
        <v>-2.2599999999999999E-3</v>
      </c>
    </row>
    <row r="110" spans="1:10" x14ac:dyDescent="0.3">
      <c r="A110" s="79">
        <v>42808</v>
      </c>
      <c r="B110" s="75" t="s">
        <v>764</v>
      </c>
      <c r="C110" s="75" t="s">
        <v>671</v>
      </c>
      <c r="D110" s="80">
        <v>1.2999999999999999E-2</v>
      </c>
      <c r="E110" s="79">
        <v>46888</v>
      </c>
      <c r="F110" s="81">
        <v>6860</v>
      </c>
      <c r="G110" s="81">
        <v>6860</v>
      </c>
    </row>
    <row r="111" spans="1:10" x14ac:dyDescent="0.3">
      <c r="A111" s="79">
        <v>42809</v>
      </c>
      <c r="B111" s="75" t="s">
        <v>765</v>
      </c>
      <c r="C111" s="75" t="s">
        <v>653</v>
      </c>
      <c r="D111" s="80">
        <v>1.8500000000000003E-2</v>
      </c>
      <c r="E111" s="79">
        <v>45427</v>
      </c>
      <c r="F111" s="81">
        <v>15110</v>
      </c>
      <c r="G111" s="81">
        <v>15110</v>
      </c>
      <c r="H111" s="82">
        <v>99.71</v>
      </c>
      <c r="I111" s="82"/>
      <c r="J111" s="75">
        <v>1.9E-2</v>
      </c>
    </row>
    <row r="112" spans="1:10" x14ac:dyDescent="0.3">
      <c r="A112" s="83">
        <v>42838</v>
      </c>
      <c r="B112" s="75" t="s">
        <v>766</v>
      </c>
      <c r="D112" s="76"/>
      <c r="E112" s="79">
        <v>43203</v>
      </c>
      <c r="F112" s="81">
        <v>6370</v>
      </c>
      <c r="G112" s="81">
        <v>6370</v>
      </c>
      <c r="H112" s="82">
        <v>100.24</v>
      </c>
      <c r="I112" s="82"/>
      <c r="J112" s="75">
        <v>-2.3899999999999998E-3</v>
      </c>
    </row>
    <row r="113" spans="1:10" x14ac:dyDescent="0.3">
      <c r="A113" s="79">
        <v>42843</v>
      </c>
      <c r="B113" s="75" t="s">
        <v>767</v>
      </c>
      <c r="C113" s="75" t="s">
        <v>653</v>
      </c>
      <c r="D113" s="80">
        <v>3.4999999999999996E-3</v>
      </c>
      <c r="E113" s="79">
        <v>43997</v>
      </c>
      <c r="F113" s="81">
        <v>18080</v>
      </c>
      <c r="G113" s="81">
        <v>17010</v>
      </c>
      <c r="H113" s="75">
        <v>99.64</v>
      </c>
      <c r="I113" s="82"/>
      <c r="J113" s="75">
        <v>4.6999999999999993E-3</v>
      </c>
    </row>
    <row r="114" spans="1:10" x14ac:dyDescent="0.3">
      <c r="A114" s="86">
        <v>42857</v>
      </c>
      <c r="B114" s="75" t="s">
        <v>768</v>
      </c>
      <c r="C114" s="75" t="s">
        <v>727</v>
      </c>
      <c r="D114" s="87">
        <v>8.26E-3</v>
      </c>
      <c r="E114" s="79">
        <v>45580</v>
      </c>
      <c r="F114" s="88">
        <v>15000</v>
      </c>
      <c r="G114" s="88">
        <v>15000</v>
      </c>
      <c r="H114" s="89">
        <v>99.5</v>
      </c>
      <c r="I114" s="89"/>
      <c r="J114" s="75">
        <v>9.300000000000001E-3</v>
      </c>
    </row>
    <row r="115" spans="1:10" x14ac:dyDescent="0.3">
      <c r="A115" s="83">
        <v>42867</v>
      </c>
      <c r="B115" s="75" t="s">
        <v>769</v>
      </c>
      <c r="D115" s="76"/>
      <c r="E115" s="79">
        <v>43234</v>
      </c>
      <c r="F115" s="88">
        <v>7810</v>
      </c>
      <c r="G115" s="88">
        <v>7810</v>
      </c>
      <c r="H115" s="89">
        <v>100.31</v>
      </c>
      <c r="J115" s="75">
        <v>-3.0399999999999997E-3</v>
      </c>
    </row>
    <row r="116" spans="1:10" x14ac:dyDescent="0.3">
      <c r="A116" s="79">
        <v>42877</v>
      </c>
      <c r="B116" s="75" t="s">
        <v>770</v>
      </c>
      <c r="C116" s="75" t="s">
        <v>671</v>
      </c>
      <c r="D116" s="80">
        <v>4.5000000000000005E-3</v>
      </c>
      <c r="E116" s="79">
        <v>45068</v>
      </c>
      <c r="F116" s="90">
        <v>8469.5159999999996</v>
      </c>
      <c r="G116" s="90">
        <v>8469.5159999999996</v>
      </c>
      <c r="H116" s="81">
        <v>100</v>
      </c>
    </row>
    <row r="117" spans="1:10" x14ac:dyDescent="0.3">
      <c r="A117" s="79">
        <v>42877</v>
      </c>
      <c r="B117" s="75" t="s">
        <v>771</v>
      </c>
      <c r="C117" s="75" t="s">
        <v>653</v>
      </c>
      <c r="D117" s="80">
        <v>4.5000000000000005E-3</v>
      </c>
      <c r="E117" s="79">
        <v>45068</v>
      </c>
      <c r="F117" s="81">
        <v>3099.5549999999998</v>
      </c>
      <c r="G117" s="81">
        <v>3099.5549999999998</v>
      </c>
      <c r="H117" s="82">
        <v>100</v>
      </c>
      <c r="I117" s="82"/>
      <c r="J117" s="75">
        <v>4.5000000000000005E-3</v>
      </c>
    </row>
    <row r="118" spans="1:10" x14ac:dyDescent="0.3">
      <c r="A118" s="91">
        <v>42885</v>
      </c>
      <c r="B118" s="92" t="s">
        <v>772</v>
      </c>
      <c r="C118" s="75" t="s">
        <v>773</v>
      </c>
      <c r="D118" s="76"/>
      <c r="E118" s="79">
        <v>43615</v>
      </c>
      <c r="F118" s="88">
        <v>13640</v>
      </c>
      <c r="G118" s="88">
        <v>12360</v>
      </c>
      <c r="H118" s="89">
        <v>100.16</v>
      </c>
      <c r="I118" s="89"/>
      <c r="J118" s="75">
        <v>-7.7999999999999999E-4</v>
      </c>
    </row>
    <row r="119" spans="1:10" x14ac:dyDescent="0.3">
      <c r="A119" s="83">
        <v>42900</v>
      </c>
      <c r="B119" s="75" t="s">
        <v>774</v>
      </c>
      <c r="C119" s="75" t="s">
        <v>775</v>
      </c>
      <c r="D119" s="76"/>
      <c r="E119" s="79">
        <v>43265</v>
      </c>
      <c r="F119" s="88">
        <v>7330</v>
      </c>
      <c r="G119" s="88">
        <v>7330</v>
      </c>
      <c r="H119" s="75">
        <v>100.36</v>
      </c>
      <c r="J119" s="75">
        <v>-3.5099999999999997E-3</v>
      </c>
    </row>
    <row r="120" spans="1:10" x14ac:dyDescent="0.3">
      <c r="A120" s="79">
        <v>42900</v>
      </c>
      <c r="B120" s="75" t="s">
        <v>776</v>
      </c>
      <c r="C120" s="75" t="s">
        <v>653</v>
      </c>
      <c r="D120" s="80">
        <v>3.4500000000000003E-2</v>
      </c>
      <c r="E120" s="79">
        <v>54118</v>
      </c>
      <c r="F120" s="81">
        <v>9260</v>
      </c>
      <c r="G120" s="81">
        <v>9260</v>
      </c>
      <c r="H120" s="82">
        <v>98.96</v>
      </c>
    </row>
    <row r="121" spans="1:10" x14ac:dyDescent="0.3">
      <c r="A121" s="79">
        <v>42920</v>
      </c>
      <c r="B121" s="75" t="s">
        <v>777</v>
      </c>
      <c r="C121" s="75" t="s">
        <v>653</v>
      </c>
      <c r="D121" s="80">
        <v>2.0499999999999997E-2</v>
      </c>
      <c r="E121" s="79">
        <v>46600</v>
      </c>
      <c r="F121" s="81">
        <v>19196.628000000001</v>
      </c>
      <c r="G121" s="81">
        <v>19196.628000000001</v>
      </c>
      <c r="H121" s="82">
        <v>99.08</v>
      </c>
      <c r="I121" s="82"/>
      <c r="J121" s="75">
        <v>2.1600000000000001E-2</v>
      </c>
    </row>
    <row r="122" spans="1:10" x14ac:dyDescent="0.3">
      <c r="A122" s="83">
        <v>42930</v>
      </c>
      <c r="B122" s="75" t="s">
        <v>778</v>
      </c>
      <c r="D122" s="76"/>
      <c r="E122" s="79">
        <v>43294</v>
      </c>
      <c r="F122" s="88">
        <v>7730</v>
      </c>
      <c r="G122" s="88">
        <v>7730</v>
      </c>
      <c r="H122" s="82">
        <v>100.36</v>
      </c>
      <c r="J122" s="75">
        <v>-3.5199999999999997E-3</v>
      </c>
    </row>
    <row r="123" spans="1:10" x14ac:dyDescent="0.3">
      <c r="A123" s="83">
        <v>42947</v>
      </c>
      <c r="B123" s="75" t="s">
        <v>779</v>
      </c>
      <c r="D123" s="76"/>
      <c r="E123" s="79">
        <v>43131</v>
      </c>
      <c r="F123" s="81">
        <v>7680</v>
      </c>
      <c r="G123" s="81">
        <v>7680</v>
      </c>
      <c r="H123" s="82">
        <v>100.19</v>
      </c>
      <c r="J123" s="75">
        <v>-3.62E-3</v>
      </c>
    </row>
    <row r="124" spans="1:10" x14ac:dyDescent="0.3">
      <c r="A124" s="79">
        <v>42948</v>
      </c>
      <c r="B124" s="75" t="s">
        <v>780</v>
      </c>
      <c r="C124" s="75" t="s">
        <v>653</v>
      </c>
      <c r="D124" s="80">
        <v>9.0000000000000011E-3</v>
      </c>
      <c r="E124" s="79">
        <v>44774</v>
      </c>
      <c r="F124" s="81">
        <v>18627.620999999999</v>
      </c>
      <c r="G124" s="81">
        <v>18627.620999999999</v>
      </c>
      <c r="H124" s="82">
        <v>100.13</v>
      </c>
      <c r="I124" s="82"/>
      <c r="J124" s="75">
        <v>8.8000000000000005E-3</v>
      </c>
    </row>
    <row r="125" spans="1:10" x14ac:dyDescent="0.3">
      <c r="A125" s="83">
        <v>42961</v>
      </c>
      <c r="B125" s="75" t="s">
        <v>781</v>
      </c>
      <c r="D125" s="76"/>
      <c r="E125" s="79">
        <v>43326</v>
      </c>
      <c r="F125" s="81">
        <v>7890</v>
      </c>
      <c r="G125" s="81">
        <v>7890</v>
      </c>
      <c r="H125" s="82">
        <v>100.34</v>
      </c>
      <c r="J125" s="75">
        <v>-3.3700000000000002E-3</v>
      </c>
    </row>
    <row r="126" spans="1:10" x14ac:dyDescent="0.3">
      <c r="A126" s="83">
        <v>42978</v>
      </c>
      <c r="B126" s="75" t="s">
        <v>782</v>
      </c>
      <c r="D126" s="76"/>
      <c r="E126" s="79">
        <v>43159</v>
      </c>
      <c r="F126" s="75">
        <v>7130</v>
      </c>
      <c r="G126" s="75">
        <v>7130</v>
      </c>
      <c r="H126" s="82">
        <v>100.18</v>
      </c>
      <c r="J126" s="75">
        <v>-3.5599999999999998E-3</v>
      </c>
    </row>
    <row r="127" spans="1:10" x14ac:dyDescent="0.3">
      <c r="A127" s="83">
        <v>42992</v>
      </c>
      <c r="B127" s="75" t="s">
        <v>783</v>
      </c>
      <c r="D127" s="76"/>
      <c r="E127" s="79">
        <v>43357</v>
      </c>
      <c r="F127" s="81">
        <v>7720</v>
      </c>
      <c r="G127" s="81">
        <v>7720</v>
      </c>
      <c r="H127" s="82">
        <v>100.33</v>
      </c>
      <c r="J127" s="75">
        <v>-3.2600000000000003E-3</v>
      </c>
    </row>
    <row r="128" spans="1:10" x14ac:dyDescent="0.3">
      <c r="A128" s="79">
        <v>42993</v>
      </c>
      <c r="B128" s="75" t="s">
        <v>784</v>
      </c>
      <c r="C128" s="75" t="s">
        <v>653</v>
      </c>
      <c r="D128" s="80">
        <v>1.4499999999999999E-2</v>
      </c>
      <c r="E128" s="79">
        <v>45611</v>
      </c>
      <c r="F128" s="81">
        <v>10790</v>
      </c>
      <c r="G128" s="81">
        <v>10790</v>
      </c>
      <c r="H128" s="82">
        <v>99.56</v>
      </c>
      <c r="I128" s="82"/>
      <c r="J128" s="75">
        <v>1.52E-2</v>
      </c>
    </row>
    <row r="129" spans="1:10" x14ac:dyDescent="0.3">
      <c r="A129" s="83">
        <v>43007</v>
      </c>
      <c r="B129" s="75" t="s">
        <v>785</v>
      </c>
      <c r="D129" s="76"/>
      <c r="E129" s="79">
        <v>43188</v>
      </c>
      <c r="F129" s="75">
        <v>7080</v>
      </c>
      <c r="G129" s="75">
        <v>7080</v>
      </c>
      <c r="H129" s="82">
        <v>100.19</v>
      </c>
      <c r="J129" s="75">
        <v>-3.82E-3</v>
      </c>
    </row>
    <row r="130" spans="1:10" x14ac:dyDescent="0.3">
      <c r="A130" s="83">
        <v>43021</v>
      </c>
      <c r="B130" s="75" t="s">
        <v>786</v>
      </c>
      <c r="D130" s="76"/>
      <c r="E130" s="79">
        <v>43385</v>
      </c>
      <c r="F130" s="75">
        <v>7100</v>
      </c>
      <c r="G130" s="75">
        <v>7100</v>
      </c>
      <c r="H130" s="82">
        <v>100.34</v>
      </c>
      <c r="J130" s="75">
        <v>-3.3400000000000001E-3</v>
      </c>
    </row>
    <row r="131" spans="1:10" x14ac:dyDescent="0.3">
      <c r="A131" s="79">
        <v>43024</v>
      </c>
      <c r="B131" s="75" t="s">
        <v>787</v>
      </c>
      <c r="C131" s="75" t="s">
        <v>653</v>
      </c>
      <c r="D131" s="80">
        <v>2E-3</v>
      </c>
      <c r="E131" s="79">
        <v>44119</v>
      </c>
      <c r="F131" s="81">
        <v>8510</v>
      </c>
      <c r="G131" s="81">
        <v>8510</v>
      </c>
      <c r="H131" s="82">
        <v>100.15</v>
      </c>
      <c r="I131" s="82"/>
      <c r="J131" s="75">
        <v>1.5E-3</v>
      </c>
    </row>
    <row r="132" spans="1:10" x14ac:dyDescent="0.3">
      <c r="A132" s="91">
        <v>43038</v>
      </c>
      <c r="B132" s="92" t="s">
        <v>788</v>
      </c>
      <c r="C132" s="75" t="s">
        <v>773</v>
      </c>
      <c r="D132" s="76"/>
      <c r="E132" s="79">
        <v>43768</v>
      </c>
      <c r="F132" s="88">
        <v>9770</v>
      </c>
      <c r="G132" s="88">
        <v>9770</v>
      </c>
      <c r="H132" s="89">
        <v>100.33</v>
      </c>
      <c r="I132" s="89"/>
      <c r="J132" s="75">
        <v>-1.67E-3</v>
      </c>
    </row>
    <row r="133" spans="1:10" x14ac:dyDescent="0.3">
      <c r="A133" s="83">
        <v>43039</v>
      </c>
      <c r="B133" s="75" t="s">
        <v>789</v>
      </c>
      <c r="D133" s="76"/>
      <c r="E133" s="79">
        <v>43220</v>
      </c>
      <c r="F133" s="88">
        <v>6990</v>
      </c>
      <c r="G133" s="88">
        <v>6990</v>
      </c>
      <c r="H133" s="89">
        <v>100.2</v>
      </c>
      <c r="J133" s="75">
        <v>-4.0000000000000001E-3</v>
      </c>
    </row>
    <row r="134" spans="1:10" x14ac:dyDescent="0.3">
      <c r="A134" s="86">
        <v>43040</v>
      </c>
      <c r="B134" s="75" t="s">
        <v>790</v>
      </c>
      <c r="C134" s="75" t="s">
        <v>727</v>
      </c>
      <c r="D134" s="87">
        <v>6.7600000000000004E-3</v>
      </c>
      <c r="E134" s="79">
        <v>45762</v>
      </c>
      <c r="F134" s="88">
        <v>9960</v>
      </c>
      <c r="G134" s="88">
        <v>9960</v>
      </c>
      <c r="H134" s="89">
        <v>100.56</v>
      </c>
      <c r="I134" s="89"/>
      <c r="J134" s="75">
        <v>6.0000000000000001E-3</v>
      </c>
    </row>
    <row r="135" spans="1:10" x14ac:dyDescent="0.3">
      <c r="A135" s="83">
        <v>43053</v>
      </c>
      <c r="B135" s="75" t="s">
        <v>791</v>
      </c>
      <c r="D135" s="76"/>
      <c r="E135" s="79">
        <v>43418</v>
      </c>
      <c r="F135" s="88">
        <v>6490</v>
      </c>
      <c r="G135" s="88">
        <v>6490</v>
      </c>
      <c r="H135" s="89">
        <v>100.4</v>
      </c>
      <c r="J135" s="75">
        <v>-3.9500000000000004E-3</v>
      </c>
    </row>
    <row r="136" spans="1:10" x14ac:dyDescent="0.3">
      <c r="A136" s="79">
        <v>43059</v>
      </c>
      <c r="B136" s="75" t="s">
        <v>792</v>
      </c>
      <c r="C136" s="75" t="s">
        <v>671</v>
      </c>
      <c r="D136" s="80">
        <v>2.5000000000000001E-3</v>
      </c>
      <c r="E136" s="79">
        <v>45250</v>
      </c>
      <c r="F136" s="81">
        <v>7107.1580000000004</v>
      </c>
      <c r="G136" s="81">
        <v>7107.1580000000004</v>
      </c>
      <c r="H136" s="81">
        <v>100</v>
      </c>
    </row>
    <row r="137" spans="1:10" x14ac:dyDescent="0.3">
      <c r="A137" s="79">
        <v>43059</v>
      </c>
      <c r="B137" s="75" t="s">
        <v>793</v>
      </c>
      <c r="C137" s="75" t="s">
        <v>653</v>
      </c>
      <c r="D137" s="80">
        <v>2.5000000000000001E-3</v>
      </c>
      <c r="E137" s="79">
        <v>45250</v>
      </c>
      <c r="F137" s="81">
        <v>3579.1990000000001</v>
      </c>
      <c r="G137" s="81">
        <v>3579.1990000000001</v>
      </c>
      <c r="H137" s="82">
        <v>100</v>
      </c>
      <c r="I137" s="82"/>
      <c r="J137" s="75">
        <v>2.5000000000000001E-3</v>
      </c>
    </row>
    <row r="138" spans="1:10" x14ac:dyDescent="0.3">
      <c r="A138" s="79">
        <v>43069</v>
      </c>
      <c r="B138" s="75" t="s">
        <v>794</v>
      </c>
      <c r="D138" s="80"/>
      <c r="E138" s="79">
        <v>43251</v>
      </c>
      <c r="F138" s="75">
        <v>6540</v>
      </c>
      <c r="G138" s="75">
        <v>6540</v>
      </c>
      <c r="H138" s="75">
        <v>100.22</v>
      </c>
      <c r="J138" s="75">
        <v>-4.3600000000000002E-3</v>
      </c>
    </row>
    <row r="139" spans="1:10" x14ac:dyDescent="0.3">
      <c r="A139" s="79">
        <v>43083</v>
      </c>
      <c r="B139" s="75" t="s">
        <v>795</v>
      </c>
      <c r="D139" s="80"/>
      <c r="E139" s="79">
        <v>43448</v>
      </c>
      <c r="F139" s="81">
        <v>5600</v>
      </c>
      <c r="G139" s="81">
        <v>5600</v>
      </c>
      <c r="H139" s="82">
        <v>100.41</v>
      </c>
      <c r="I139" s="82"/>
      <c r="J139" s="75">
        <v>-4.0100000000000005E-3</v>
      </c>
    </row>
    <row r="140" spans="1:10" x14ac:dyDescent="0.3">
      <c r="A140" s="79">
        <v>43102</v>
      </c>
      <c r="B140" s="75" t="s">
        <v>780</v>
      </c>
      <c r="C140" s="75" t="s">
        <v>653</v>
      </c>
      <c r="D140" s="80">
        <v>9.0000000000000011E-3</v>
      </c>
      <c r="E140" s="79">
        <v>44774</v>
      </c>
      <c r="F140" s="81"/>
      <c r="G140" s="81"/>
      <c r="H140" s="82">
        <v>100</v>
      </c>
      <c r="I140" s="82">
        <v>101.38</v>
      </c>
      <c r="J140" s="75">
        <v>5.9499999999999996E-3</v>
      </c>
    </row>
    <row r="141" spans="1:10" x14ac:dyDescent="0.3">
      <c r="A141" s="79">
        <v>43102</v>
      </c>
      <c r="B141" s="75" t="s">
        <v>777</v>
      </c>
      <c r="C141" s="75" t="s">
        <v>653</v>
      </c>
      <c r="D141" s="80">
        <v>2.0499999999999997E-2</v>
      </c>
      <c r="E141" s="79">
        <v>46600</v>
      </c>
      <c r="F141" s="81"/>
      <c r="G141" s="81"/>
      <c r="H141" s="82">
        <v>99.08</v>
      </c>
      <c r="I141" s="82">
        <v>101.7</v>
      </c>
      <c r="J141" s="75">
        <v>1.864E-2</v>
      </c>
    </row>
    <row r="142" spans="1:10" x14ac:dyDescent="0.3">
      <c r="A142" s="79">
        <v>43102</v>
      </c>
      <c r="B142" s="75" t="s">
        <v>760</v>
      </c>
      <c r="C142" s="75" t="s">
        <v>653</v>
      </c>
      <c r="D142" s="80">
        <v>2.2000000000000002E-2</v>
      </c>
      <c r="E142" s="79">
        <v>46539</v>
      </c>
      <c r="F142" s="81">
        <v>1000</v>
      </c>
      <c r="G142" s="81">
        <v>1000</v>
      </c>
      <c r="H142" s="82">
        <v>98.58</v>
      </c>
      <c r="I142" s="82">
        <v>103.3</v>
      </c>
      <c r="J142" s="75">
        <v>1.8249999999999999E-2</v>
      </c>
    </row>
    <row r="143" spans="1:10" x14ac:dyDescent="0.3">
      <c r="A143" s="86">
        <v>43102</v>
      </c>
      <c r="B143" s="75" t="s">
        <v>790</v>
      </c>
      <c r="C143" s="75" t="s">
        <v>727</v>
      </c>
      <c r="D143" s="87">
        <v>4.2699999999999995E-3</v>
      </c>
      <c r="E143" s="79">
        <v>45762</v>
      </c>
      <c r="F143" s="88">
        <v>2000.5</v>
      </c>
      <c r="G143" s="88">
        <v>2000.5</v>
      </c>
      <c r="H143" s="89">
        <v>100</v>
      </c>
      <c r="I143" s="89">
        <v>101.43</v>
      </c>
      <c r="J143" s="75">
        <v>4.7699999999999999E-3</v>
      </c>
    </row>
    <row r="144" spans="1:10" x14ac:dyDescent="0.3">
      <c r="A144" s="91">
        <v>43102</v>
      </c>
      <c r="B144" s="92" t="s">
        <v>788</v>
      </c>
      <c r="C144" s="75" t="s">
        <v>773</v>
      </c>
      <c r="D144" s="76"/>
      <c r="E144" s="79">
        <v>43768</v>
      </c>
      <c r="F144" s="88">
        <v>2501</v>
      </c>
      <c r="G144" s="88"/>
      <c r="H144" s="89">
        <v>100</v>
      </c>
      <c r="I144" s="89">
        <v>100.405</v>
      </c>
      <c r="J144" s="75">
        <v>-2.2100000000000002E-3</v>
      </c>
    </row>
    <row r="145" spans="1:10" ht="27.6" x14ac:dyDescent="0.3">
      <c r="A145" s="93">
        <v>43112</v>
      </c>
      <c r="B145" s="94" t="s">
        <v>796</v>
      </c>
      <c r="C145" s="75" t="s">
        <v>775</v>
      </c>
      <c r="D145" s="76"/>
      <c r="E145" s="79">
        <v>43479</v>
      </c>
      <c r="F145" s="88">
        <v>7500</v>
      </c>
      <c r="G145" s="88"/>
      <c r="H145" s="89">
        <v>100.43</v>
      </c>
      <c r="J145" s="75">
        <v>-4.1999999999999997E-3</v>
      </c>
    </row>
    <row r="146" spans="1:10" x14ac:dyDescent="0.3">
      <c r="A146" s="79">
        <v>43115</v>
      </c>
      <c r="B146" s="75" t="s">
        <v>787</v>
      </c>
      <c r="C146" s="75" t="s">
        <v>653</v>
      </c>
      <c r="D146" s="80">
        <v>2E-3</v>
      </c>
      <c r="E146" s="79">
        <v>44119</v>
      </c>
      <c r="F146" s="81">
        <v>3000</v>
      </c>
      <c r="G146" s="81"/>
      <c r="H146" s="82">
        <v>100</v>
      </c>
      <c r="I146" s="82">
        <v>100.44</v>
      </c>
      <c r="J146" s="75">
        <v>4.0000000000000002E-4</v>
      </c>
    </row>
    <row r="147" spans="1:10" x14ac:dyDescent="0.3">
      <c r="A147" s="79">
        <v>43115</v>
      </c>
      <c r="B147" s="75" t="s">
        <v>784</v>
      </c>
      <c r="C147" s="75" t="s">
        <v>653</v>
      </c>
      <c r="D147" s="80">
        <v>1.4499999999999999E-2</v>
      </c>
      <c r="E147" s="79">
        <v>45611</v>
      </c>
      <c r="F147" s="81">
        <v>3431.4490000000001</v>
      </c>
      <c r="G147" s="81"/>
      <c r="H147" s="82">
        <v>99.56</v>
      </c>
      <c r="I147" s="82">
        <v>100.68</v>
      </c>
      <c r="J147" s="75">
        <v>1.3500000000000002E-2</v>
      </c>
    </row>
    <row r="148" spans="1:10" x14ac:dyDescent="0.3">
      <c r="A148" s="79">
        <v>43117</v>
      </c>
      <c r="B148" s="75" t="s">
        <v>797</v>
      </c>
      <c r="C148" s="75" t="s">
        <v>653</v>
      </c>
      <c r="D148" s="80">
        <v>2.9500000000000002E-2</v>
      </c>
      <c r="E148" s="79">
        <v>50649</v>
      </c>
      <c r="F148" s="81">
        <v>9000</v>
      </c>
      <c r="G148" s="81"/>
      <c r="H148" s="82">
        <v>99.766000000000005</v>
      </c>
      <c r="I148" s="82">
        <v>99.766000000000005</v>
      </c>
      <c r="J148" s="75">
        <v>2.9870000000000001E-2</v>
      </c>
    </row>
    <row r="149" spans="1:10" x14ac:dyDescent="0.3">
      <c r="A149" s="79">
        <v>43130</v>
      </c>
      <c r="B149" s="75" t="s">
        <v>748</v>
      </c>
      <c r="C149" s="75" t="s">
        <v>671</v>
      </c>
      <c r="D149" s="80">
        <v>1.06E-3</v>
      </c>
      <c r="E149" s="79">
        <v>44696</v>
      </c>
      <c r="F149" s="81">
        <v>913.61199999999997</v>
      </c>
      <c r="G149" s="81">
        <v>913.61199999999997</v>
      </c>
      <c r="H149" s="82">
        <v>99.820999999999998</v>
      </c>
      <c r="I149" s="82">
        <v>102.66</v>
      </c>
      <c r="J149" s="75">
        <v>-5.1200000000000004E-3</v>
      </c>
    </row>
    <row r="150" spans="1:10" x14ac:dyDescent="0.3">
      <c r="A150" s="79">
        <v>43130</v>
      </c>
      <c r="B150" s="75" t="s">
        <v>735</v>
      </c>
      <c r="C150" s="75" t="s">
        <v>671</v>
      </c>
      <c r="D150" s="80">
        <v>1.306E-2</v>
      </c>
      <c r="E150" s="79">
        <v>48472</v>
      </c>
      <c r="F150" s="81"/>
      <c r="G150" s="81"/>
      <c r="H150" s="82">
        <v>99.772000000000006</v>
      </c>
      <c r="I150" s="82">
        <v>102.6</v>
      </c>
      <c r="J150" s="75">
        <v>1.06E-2</v>
      </c>
    </row>
    <row r="151" spans="1:10" x14ac:dyDescent="0.3">
      <c r="A151" s="91">
        <v>43130</v>
      </c>
      <c r="B151" s="92" t="s">
        <v>788</v>
      </c>
      <c r="C151" s="75" t="s">
        <v>773</v>
      </c>
      <c r="D151" s="76"/>
      <c r="E151" s="79">
        <v>43768</v>
      </c>
      <c r="F151" s="88">
        <v>2000</v>
      </c>
      <c r="G151" s="88"/>
      <c r="H151" s="89">
        <v>100</v>
      </c>
      <c r="I151" s="89">
        <v>100.45</v>
      </c>
      <c r="J151" s="75">
        <v>-2.5600000000000002E-3</v>
      </c>
    </row>
    <row r="152" spans="1:10" x14ac:dyDescent="0.3">
      <c r="A152" s="79">
        <v>43132</v>
      </c>
      <c r="B152" s="75" t="s">
        <v>798</v>
      </c>
      <c r="C152" s="75" t="s">
        <v>653</v>
      </c>
      <c r="D152" s="80">
        <v>0.02</v>
      </c>
      <c r="E152" s="79">
        <v>46784</v>
      </c>
      <c r="F152" s="81">
        <v>5462.7359999999999</v>
      </c>
      <c r="G152" s="81">
        <v>5462.7359999999999</v>
      </c>
      <c r="H152" s="82">
        <v>99.55</v>
      </c>
      <c r="I152" s="82">
        <v>99.55</v>
      </c>
      <c r="J152" s="75">
        <v>2.06E-2</v>
      </c>
    </row>
    <row r="153" spans="1:10" x14ac:dyDescent="0.3">
      <c r="A153" s="79">
        <v>43132</v>
      </c>
      <c r="B153" s="75" t="s">
        <v>780</v>
      </c>
      <c r="C153" s="75" t="s">
        <v>653</v>
      </c>
      <c r="D153" s="80">
        <v>9.0000000000000011E-3</v>
      </c>
      <c r="E153" s="79">
        <v>44774</v>
      </c>
      <c r="F153" s="81"/>
      <c r="G153" s="81"/>
      <c r="H153" s="82">
        <v>100</v>
      </c>
      <c r="I153" s="82">
        <v>101.08</v>
      </c>
      <c r="J153" s="75">
        <v>6.5700000000000003E-3</v>
      </c>
    </row>
    <row r="154" spans="1:10" x14ac:dyDescent="0.3">
      <c r="A154" s="79">
        <v>43132</v>
      </c>
      <c r="B154" s="75" t="s">
        <v>752</v>
      </c>
      <c r="C154" s="75" t="s">
        <v>653</v>
      </c>
      <c r="D154" s="80">
        <v>2.7999999999999997E-2</v>
      </c>
      <c r="E154" s="79">
        <v>61057</v>
      </c>
      <c r="F154" s="81">
        <v>883.21400000000006</v>
      </c>
      <c r="G154" s="81">
        <v>883.21400000000006</v>
      </c>
      <c r="H154" s="82">
        <v>99.194000000000003</v>
      </c>
      <c r="I154" s="82">
        <v>90.86</v>
      </c>
      <c r="J154" s="75">
        <v>3.193E-2</v>
      </c>
    </row>
    <row r="155" spans="1:10" x14ac:dyDescent="0.3">
      <c r="A155" s="86">
        <v>43132</v>
      </c>
      <c r="B155" s="75" t="s">
        <v>790</v>
      </c>
      <c r="C155" s="75" t="s">
        <v>727</v>
      </c>
      <c r="D155" s="87">
        <v>4.2699999999999995E-3</v>
      </c>
      <c r="E155" s="79">
        <v>45762</v>
      </c>
      <c r="F155" s="88">
        <v>2300</v>
      </c>
      <c r="G155" s="88">
        <v>2300</v>
      </c>
      <c r="H155" s="89">
        <v>100</v>
      </c>
      <c r="I155" s="89">
        <v>101.86</v>
      </c>
      <c r="J155" s="75">
        <v>4.15E-3</v>
      </c>
    </row>
    <row r="156" spans="1:10" ht="27.6" x14ac:dyDescent="0.3">
      <c r="A156" s="93">
        <v>43145</v>
      </c>
      <c r="B156" s="94" t="s">
        <v>799</v>
      </c>
      <c r="C156" s="75" t="s">
        <v>775</v>
      </c>
      <c r="D156" s="76"/>
      <c r="E156" s="79">
        <v>43510</v>
      </c>
      <c r="F156" s="88">
        <v>6500</v>
      </c>
      <c r="G156" s="88"/>
      <c r="H156" s="89">
        <v>100.408</v>
      </c>
      <c r="J156" s="75">
        <v>-4.0100000000000005E-3</v>
      </c>
    </row>
    <row r="157" spans="1:10" x14ac:dyDescent="0.3">
      <c r="A157" s="79">
        <v>43146</v>
      </c>
      <c r="B157" s="75" t="s">
        <v>787</v>
      </c>
      <c r="C157" s="75" t="s">
        <v>653</v>
      </c>
      <c r="D157" s="80">
        <v>2E-3</v>
      </c>
      <c r="E157" s="79">
        <v>44119</v>
      </c>
      <c r="F157" s="81">
        <v>2875</v>
      </c>
      <c r="G157" s="81"/>
      <c r="H157" s="82">
        <v>100</v>
      </c>
      <c r="I157" s="82">
        <v>100.4</v>
      </c>
      <c r="J157" s="75">
        <v>5.0000000000000001E-4</v>
      </c>
    </row>
    <row r="158" spans="1:10" x14ac:dyDescent="0.3">
      <c r="A158" s="79">
        <v>43146</v>
      </c>
      <c r="B158" s="75" t="s">
        <v>784</v>
      </c>
      <c r="C158" s="75" t="s">
        <v>653</v>
      </c>
      <c r="D158" s="80">
        <v>1.4499999999999999E-2</v>
      </c>
      <c r="E158" s="79">
        <v>45611</v>
      </c>
      <c r="F158" s="81">
        <v>3089.6779999999999</v>
      </c>
      <c r="G158" s="81"/>
      <c r="H158" s="82">
        <v>99.56</v>
      </c>
      <c r="I158" s="82">
        <v>100.14</v>
      </c>
      <c r="J158" s="75">
        <v>1.4330000000000001E-2</v>
      </c>
    </row>
    <row r="159" spans="1:10" x14ac:dyDescent="0.3">
      <c r="A159" s="79">
        <v>43146</v>
      </c>
      <c r="B159" s="75" t="s">
        <v>776</v>
      </c>
      <c r="C159" s="75" t="s">
        <v>653</v>
      </c>
      <c r="D159" s="80">
        <v>3.4500000000000003E-2</v>
      </c>
      <c r="E159" s="79">
        <v>54118</v>
      </c>
      <c r="F159" s="81">
        <v>2250</v>
      </c>
      <c r="G159" s="81">
        <v>2250</v>
      </c>
      <c r="H159" s="82">
        <v>98.956000000000003</v>
      </c>
      <c r="I159" s="82">
        <v>106.06</v>
      </c>
      <c r="J159" s="75">
        <v>3.1609999999999999E-2</v>
      </c>
    </row>
    <row r="160" spans="1:10" x14ac:dyDescent="0.3">
      <c r="A160" s="79">
        <v>43158</v>
      </c>
      <c r="B160" s="75" t="s">
        <v>764</v>
      </c>
      <c r="C160" s="75" t="s">
        <v>671</v>
      </c>
      <c r="D160" s="80">
        <v>1.3680000000000001E-2</v>
      </c>
      <c r="E160" s="79">
        <v>46888</v>
      </c>
      <c r="F160" s="81">
        <v>1291.8409999999999</v>
      </c>
      <c r="G160" s="81">
        <v>1291.8409999999999</v>
      </c>
      <c r="H160" s="82">
        <v>99.878</v>
      </c>
      <c r="I160" s="82">
        <v>104</v>
      </c>
      <c r="J160" s="75">
        <v>8.9099999999999995E-3</v>
      </c>
    </row>
    <row r="161" spans="1:10" x14ac:dyDescent="0.3">
      <c r="A161" s="79">
        <v>43158</v>
      </c>
      <c r="B161" s="75" t="s">
        <v>748</v>
      </c>
      <c r="C161" s="75" t="s">
        <v>671</v>
      </c>
      <c r="D161" s="80">
        <v>1.06E-3</v>
      </c>
      <c r="E161" s="79">
        <v>44696</v>
      </c>
      <c r="F161" s="81">
        <v>1008.159</v>
      </c>
      <c r="G161" s="81">
        <v>1008.159</v>
      </c>
      <c r="H161" s="82">
        <v>99.820999999999998</v>
      </c>
      <c r="I161" s="82">
        <v>102.16</v>
      </c>
      <c r="J161" s="75">
        <v>-4.0699999999999998E-3</v>
      </c>
    </row>
    <row r="162" spans="1:10" x14ac:dyDescent="0.3">
      <c r="A162" s="91">
        <v>43158</v>
      </c>
      <c r="B162" s="92" t="s">
        <v>788</v>
      </c>
      <c r="C162" s="75" t="s">
        <v>773</v>
      </c>
      <c r="D162" s="76"/>
      <c r="E162" s="79">
        <v>43768</v>
      </c>
      <c r="F162" s="88">
        <v>2300</v>
      </c>
      <c r="G162" s="88"/>
      <c r="H162" s="89">
        <v>100</v>
      </c>
      <c r="I162" s="89">
        <v>100.36199999999999</v>
      </c>
      <c r="J162" s="75">
        <v>-2.16E-3</v>
      </c>
    </row>
    <row r="163" spans="1:10" x14ac:dyDescent="0.3">
      <c r="A163" s="79">
        <v>43160</v>
      </c>
      <c r="B163" s="75" t="s">
        <v>800</v>
      </c>
      <c r="C163" s="75" t="s">
        <v>653</v>
      </c>
      <c r="D163" s="80">
        <v>9.4999999999999998E-3</v>
      </c>
      <c r="E163" s="79">
        <v>44986</v>
      </c>
      <c r="F163" s="81">
        <v>5200</v>
      </c>
      <c r="G163" s="81">
        <v>5200</v>
      </c>
      <c r="H163" s="82">
        <v>100</v>
      </c>
      <c r="I163" s="82">
        <v>100.3</v>
      </c>
      <c r="J163" s="75">
        <v>8.9099999999999995E-3</v>
      </c>
    </row>
    <row r="164" spans="1:10" x14ac:dyDescent="0.3">
      <c r="A164" s="79">
        <v>43160</v>
      </c>
      <c r="B164" s="75" t="s">
        <v>798</v>
      </c>
      <c r="C164" s="75" t="s">
        <v>653</v>
      </c>
      <c r="D164" s="80">
        <v>0.02</v>
      </c>
      <c r="E164" s="79">
        <v>46784</v>
      </c>
      <c r="F164" s="81">
        <v>2300</v>
      </c>
      <c r="G164" s="81">
        <v>2300</v>
      </c>
      <c r="H164" s="82">
        <v>99.55</v>
      </c>
      <c r="I164" s="82">
        <v>99.55</v>
      </c>
      <c r="J164" s="75">
        <v>2.061E-2</v>
      </c>
    </row>
    <row r="165" spans="1:10" x14ac:dyDescent="0.3">
      <c r="A165" s="86">
        <v>43160</v>
      </c>
      <c r="B165" s="75" t="s">
        <v>790</v>
      </c>
      <c r="C165" s="75" t="s">
        <v>727</v>
      </c>
      <c r="D165" s="87">
        <v>4.2699999999999995E-3</v>
      </c>
      <c r="E165" s="79">
        <v>45762</v>
      </c>
      <c r="F165" s="88">
        <v>1973</v>
      </c>
      <c r="G165" s="88">
        <v>1973</v>
      </c>
      <c r="H165" s="89">
        <v>100</v>
      </c>
      <c r="I165" s="89">
        <v>101.84</v>
      </c>
      <c r="J165" s="75">
        <v>4.1599999999999996E-3</v>
      </c>
    </row>
    <row r="166" spans="1:10" ht="27.6" x14ac:dyDescent="0.3">
      <c r="A166" s="93">
        <v>43173</v>
      </c>
      <c r="B166" s="94" t="s">
        <v>801</v>
      </c>
      <c r="C166" s="75" t="s">
        <v>775</v>
      </c>
      <c r="D166" s="76"/>
      <c r="E166" s="79">
        <v>43538</v>
      </c>
      <c r="F166" s="88">
        <v>6500</v>
      </c>
      <c r="G166" s="88"/>
      <c r="H166" s="89">
        <v>100.41</v>
      </c>
      <c r="J166" s="75">
        <v>-4.0300000000000006E-3</v>
      </c>
    </row>
    <row r="167" spans="1:10" x14ac:dyDescent="0.3">
      <c r="A167" s="79">
        <v>43174</v>
      </c>
      <c r="B167" s="75" t="s">
        <v>802</v>
      </c>
      <c r="C167" s="75" t="s">
        <v>653</v>
      </c>
      <c r="D167" s="80">
        <v>1.4499999999999999E-2</v>
      </c>
      <c r="E167" s="79">
        <v>45792</v>
      </c>
      <c r="F167" s="81">
        <v>5200</v>
      </c>
      <c r="G167" s="81">
        <v>5200</v>
      </c>
      <c r="H167" s="82">
        <v>99.92</v>
      </c>
      <c r="I167" s="82">
        <v>99.92</v>
      </c>
      <c r="J167" s="75">
        <v>1.4670000000000001E-2</v>
      </c>
    </row>
    <row r="168" spans="1:10" x14ac:dyDescent="0.3">
      <c r="A168" s="79">
        <v>43174</v>
      </c>
      <c r="B168" s="75" t="s">
        <v>787</v>
      </c>
      <c r="C168" s="75" t="s">
        <v>653</v>
      </c>
      <c r="D168" s="80">
        <v>2E-3</v>
      </c>
      <c r="E168" s="79">
        <v>44119</v>
      </c>
      <c r="F168" s="81">
        <v>2875</v>
      </c>
      <c r="G168" s="81"/>
      <c r="H168" s="82">
        <v>100</v>
      </c>
      <c r="I168" s="82">
        <v>100.51</v>
      </c>
      <c r="J168" s="75">
        <v>3.0000000000000001E-5</v>
      </c>
    </row>
    <row r="169" spans="1:10" x14ac:dyDescent="0.3">
      <c r="A169" s="79">
        <v>43174</v>
      </c>
      <c r="B169" s="75" t="s">
        <v>759</v>
      </c>
      <c r="C169" s="75" t="s">
        <v>653</v>
      </c>
      <c r="D169" s="80">
        <v>2.4500000000000001E-2</v>
      </c>
      <c r="E169" s="79">
        <v>48823</v>
      </c>
      <c r="F169" s="81">
        <v>1289.5250000000001</v>
      </c>
      <c r="G169" s="81">
        <v>1289.5250000000001</v>
      </c>
      <c r="H169" s="82">
        <v>99.131</v>
      </c>
      <c r="I169" s="82">
        <v>100.14</v>
      </c>
      <c r="J169" s="75">
        <v>2.4540000000000003E-2</v>
      </c>
    </row>
    <row r="170" spans="1:10" x14ac:dyDescent="0.3">
      <c r="A170" s="79">
        <v>43174</v>
      </c>
      <c r="B170" s="75" t="s">
        <v>738</v>
      </c>
      <c r="C170" s="75" t="s">
        <v>653</v>
      </c>
      <c r="D170" s="80">
        <v>2.7000000000000003E-2</v>
      </c>
      <c r="E170" s="79">
        <v>53752</v>
      </c>
      <c r="F170" s="81"/>
      <c r="G170" s="81"/>
      <c r="H170" s="82">
        <v>99.182000000000002</v>
      </c>
      <c r="I170" s="82">
        <v>96.21</v>
      </c>
      <c r="J170" s="75">
        <v>2.9149999999999999E-2</v>
      </c>
    </row>
    <row r="171" spans="1:10" x14ac:dyDescent="0.3">
      <c r="A171" s="79">
        <v>43187</v>
      </c>
      <c r="B171" s="75" t="s">
        <v>803</v>
      </c>
      <c r="C171" s="75" t="s">
        <v>671</v>
      </c>
      <c r="D171" s="80">
        <v>1E-3</v>
      </c>
      <c r="E171" s="79">
        <v>45061</v>
      </c>
      <c r="F171" s="81">
        <v>3250</v>
      </c>
      <c r="G171" s="81">
        <v>3250</v>
      </c>
      <c r="H171" s="82">
        <v>100</v>
      </c>
      <c r="I171" s="82">
        <v>102.76</v>
      </c>
      <c r="J171" s="75">
        <v>-4.3099999999999996E-3</v>
      </c>
    </row>
    <row r="172" spans="1:10" x14ac:dyDescent="0.3">
      <c r="A172" s="91">
        <v>43187</v>
      </c>
      <c r="B172" s="92" t="s">
        <v>804</v>
      </c>
      <c r="C172" s="75" t="s">
        <v>773</v>
      </c>
      <c r="D172" s="76"/>
      <c r="E172" s="79">
        <v>43920</v>
      </c>
      <c r="F172" s="88">
        <v>3830.01</v>
      </c>
      <c r="G172" s="88"/>
      <c r="H172" s="89">
        <v>100</v>
      </c>
      <c r="I172" s="89">
        <v>100.45399999999999</v>
      </c>
      <c r="J172" s="75">
        <v>-2.2500000000000003E-3</v>
      </c>
    </row>
    <row r="173" spans="1:10" x14ac:dyDescent="0.3">
      <c r="A173" s="79">
        <v>43193</v>
      </c>
      <c r="B173" s="75" t="s">
        <v>800</v>
      </c>
      <c r="C173" s="75" t="s">
        <v>653</v>
      </c>
      <c r="D173" s="80">
        <v>9.4999999999999998E-3</v>
      </c>
      <c r="E173" s="79">
        <v>44986</v>
      </c>
      <c r="F173" s="81">
        <v>2875</v>
      </c>
      <c r="G173" s="81">
        <v>2875</v>
      </c>
      <c r="H173" s="82">
        <v>100</v>
      </c>
      <c r="I173" s="82">
        <v>101.3</v>
      </c>
      <c r="J173" s="75">
        <v>6.8200000000000005E-3</v>
      </c>
    </row>
    <row r="174" spans="1:10" x14ac:dyDescent="0.3">
      <c r="A174" s="79">
        <v>43193</v>
      </c>
      <c r="B174" s="75" t="s">
        <v>798</v>
      </c>
      <c r="C174" s="75" t="s">
        <v>653</v>
      </c>
      <c r="D174" s="80">
        <v>0.02</v>
      </c>
      <c r="E174" s="79">
        <v>46784</v>
      </c>
      <c r="F174" s="81">
        <v>3450</v>
      </c>
      <c r="G174" s="81">
        <v>3450</v>
      </c>
      <c r="H174" s="82">
        <v>99.55</v>
      </c>
      <c r="I174" s="82">
        <v>101.57</v>
      </c>
      <c r="J174" s="75">
        <v>1.8329999999999999E-2</v>
      </c>
    </row>
    <row r="175" spans="1:10" x14ac:dyDescent="0.3">
      <c r="A175" s="86">
        <v>43193</v>
      </c>
      <c r="B175" s="75" t="s">
        <v>790</v>
      </c>
      <c r="C175" s="75" t="s">
        <v>727</v>
      </c>
      <c r="D175" s="87">
        <v>4.2699999999999995E-3</v>
      </c>
      <c r="E175" s="79">
        <v>45762</v>
      </c>
      <c r="F175" s="88">
        <v>2300</v>
      </c>
      <c r="G175" s="88">
        <v>2300</v>
      </c>
      <c r="H175" s="89">
        <v>100</v>
      </c>
      <c r="I175" s="89">
        <v>102.26</v>
      </c>
      <c r="J175" s="75">
        <v>3.5299999999999997E-3</v>
      </c>
    </row>
    <row r="176" spans="1:10" ht="27.6" x14ac:dyDescent="0.3">
      <c r="A176" s="93">
        <v>43203</v>
      </c>
      <c r="B176" s="94" t="s">
        <v>805</v>
      </c>
      <c r="C176" s="75" t="s">
        <v>775</v>
      </c>
      <c r="D176" s="76"/>
      <c r="E176" s="79">
        <v>43567</v>
      </c>
      <c r="F176" s="88">
        <v>6000</v>
      </c>
      <c r="G176" s="88"/>
      <c r="H176" s="89">
        <v>100.405</v>
      </c>
      <c r="J176" s="75">
        <v>-3.9900000000000005E-3</v>
      </c>
    </row>
    <row r="177" spans="1:10" x14ac:dyDescent="0.3">
      <c r="A177" s="79">
        <v>43206</v>
      </c>
      <c r="B177" s="75" t="s">
        <v>806</v>
      </c>
      <c r="C177" s="75" t="s">
        <v>653</v>
      </c>
      <c r="D177" s="80">
        <v>5.0000000000000001E-4</v>
      </c>
      <c r="E177" s="79">
        <v>44301</v>
      </c>
      <c r="F177" s="81">
        <v>5200</v>
      </c>
      <c r="G177" s="81"/>
      <c r="H177" s="82">
        <v>100</v>
      </c>
      <c r="I177" s="82">
        <v>100</v>
      </c>
      <c r="J177" s="75">
        <v>5.0000000000000001E-4</v>
      </c>
    </row>
    <row r="178" spans="1:10" x14ac:dyDescent="0.3">
      <c r="A178" s="79">
        <v>43206</v>
      </c>
      <c r="B178" s="75" t="s">
        <v>802</v>
      </c>
      <c r="C178" s="75" t="s">
        <v>653</v>
      </c>
      <c r="D178" s="80">
        <v>1.4499999999999999E-2</v>
      </c>
      <c r="E178" s="79">
        <v>45792</v>
      </c>
      <c r="F178" s="81">
        <v>2875</v>
      </c>
      <c r="G178" s="81">
        <v>2875</v>
      </c>
      <c r="H178" s="82">
        <v>99.92</v>
      </c>
      <c r="I178" s="82">
        <v>101.25</v>
      </c>
      <c r="J178" s="75">
        <v>1.269E-2</v>
      </c>
    </row>
    <row r="179" spans="1:10" x14ac:dyDescent="0.3">
      <c r="A179" s="79">
        <v>43206</v>
      </c>
      <c r="B179" s="75" t="s">
        <v>797</v>
      </c>
      <c r="C179" s="75" t="s">
        <v>653</v>
      </c>
      <c r="D179" s="80">
        <v>2.9500000000000002E-2</v>
      </c>
      <c r="E179" s="79">
        <v>50649</v>
      </c>
      <c r="F179" s="81">
        <v>1463.75</v>
      </c>
      <c r="G179" s="81"/>
      <c r="H179" s="82">
        <v>99.766000000000005</v>
      </c>
      <c r="I179" s="82">
        <v>105.86</v>
      </c>
      <c r="J179" s="75">
        <v>2.5950000000000001E-2</v>
      </c>
    </row>
    <row r="180" spans="1:10" x14ac:dyDescent="0.3">
      <c r="A180" s="79">
        <v>43206</v>
      </c>
      <c r="B180" s="75" t="s">
        <v>776</v>
      </c>
      <c r="C180" s="75" t="s">
        <v>653</v>
      </c>
      <c r="D180" s="80">
        <v>3.4500000000000003E-2</v>
      </c>
      <c r="E180" s="79">
        <v>54118</v>
      </c>
      <c r="F180" s="81">
        <v>1575.104</v>
      </c>
      <c r="G180" s="81">
        <v>1575.104</v>
      </c>
      <c r="H180" s="82">
        <v>98.956000000000003</v>
      </c>
      <c r="I180" s="82">
        <v>111.86</v>
      </c>
      <c r="J180" s="75">
        <v>2.8769999999999997E-2</v>
      </c>
    </row>
    <row r="181" spans="1:10" x14ac:dyDescent="0.3">
      <c r="A181" s="79">
        <v>43217</v>
      </c>
      <c r="B181" s="75" t="s">
        <v>764</v>
      </c>
      <c r="C181" s="75" t="s">
        <v>671</v>
      </c>
      <c r="D181" s="80">
        <v>1.3680000000000001E-2</v>
      </c>
      <c r="E181" s="79">
        <v>46888</v>
      </c>
      <c r="F181" s="81">
        <v>1333.77</v>
      </c>
      <c r="G181" s="81">
        <v>1333.77</v>
      </c>
      <c r="H181" s="82">
        <v>99.878</v>
      </c>
      <c r="I181" s="82">
        <v>108.19</v>
      </c>
      <c r="J181" s="75">
        <v>4.6500000000000005E-3</v>
      </c>
    </row>
    <row r="182" spans="1:10" x14ac:dyDescent="0.3">
      <c r="A182" s="79">
        <v>43217</v>
      </c>
      <c r="B182" s="75" t="s">
        <v>735</v>
      </c>
      <c r="C182" s="75" t="s">
        <v>671</v>
      </c>
      <c r="D182" s="80">
        <v>1.306E-2</v>
      </c>
      <c r="E182" s="79">
        <v>48472</v>
      </c>
      <c r="F182" s="81"/>
      <c r="G182" s="81"/>
      <c r="H182" s="82">
        <v>99.772000000000006</v>
      </c>
      <c r="I182" s="82">
        <v>106.75</v>
      </c>
      <c r="J182" s="75">
        <v>7.5500000000000003E-3</v>
      </c>
    </row>
    <row r="183" spans="1:10" x14ac:dyDescent="0.3">
      <c r="A183" s="91">
        <v>43217</v>
      </c>
      <c r="B183" s="92" t="s">
        <v>804</v>
      </c>
      <c r="C183" s="75" t="s">
        <v>773</v>
      </c>
      <c r="D183" s="76"/>
      <c r="E183" s="79">
        <v>43920</v>
      </c>
      <c r="F183" s="88">
        <v>2300</v>
      </c>
      <c r="G183" s="88"/>
      <c r="H183" s="89">
        <v>100</v>
      </c>
      <c r="I183" s="89">
        <v>100.53100000000001</v>
      </c>
      <c r="J183" s="75">
        <v>-2.7500000000000003E-3</v>
      </c>
    </row>
    <row r="184" spans="1:10" x14ac:dyDescent="0.3">
      <c r="A184" s="79">
        <v>43222</v>
      </c>
      <c r="B184" s="75" t="s">
        <v>800</v>
      </c>
      <c r="C184" s="75" t="s">
        <v>653</v>
      </c>
      <c r="D184" s="80">
        <v>9.4999999999999998E-3</v>
      </c>
      <c r="E184" s="79">
        <v>44986</v>
      </c>
      <c r="F184" s="81">
        <v>2750</v>
      </c>
      <c r="G184" s="81">
        <v>2750</v>
      </c>
      <c r="H184" s="82">
        <v>100</v>
      </c>
      <c r="I184" s="82">
        <v>101.84</v>
      </c>
      <c r="J184" s="75">
        <v>5.6399999999999992E-3</v>
      </c>
    </row>
    <row r="185" spans="1:10" x14ac:dyDescent="0.3">
      <c r="A185" s="79">
        <v>43222</v>
      </c>
      <c r="B185" s="75" t="s">
        <v>798</v>
      </c>
      <c r="C185" s="75" t="s">
        <v>653</v>
      </c>
      <c r="D185" s="80">
        <v>0.02</v>
      </c>
      <c r="E185" s="79">
        <v>46784</v>
      </c>
      <c r="F185" s="81">
        <v>3000</v>
      </c>
      <c r="G185" s="81">
        <v>3000</v>
      </c>
      <c r="H185" s="82">
        <v>99.55</v>
      </c>
      <c r="I185" s="82">
        <v>102.78</v>
      </c>
      <c r="J185" s="75">
        <v>1.6969999999999999E-2</v>
      </c>
    </row>
    <row r="186" spans="1:10" x14ac:dyDescent="0.3">
      <c r="A186" s="86">
        <v>43222</v>
      </c>
      <c r="B186" s="75" t="s">
        <v>807</v>
      </c>
      <c r="C186" s="75" t="s">
        <v>727</v>
      </c>
      <c r="D186" s="87">
        <v>1.4099999999999998E-3</v>
      </c>
      <c r="E186" s="79">
        <v>45915</v>
      </c>
      <c r="F186" s="88">
        <v>3501.5</v>
      </c>
      <c r="G186" s="88">
        <v>3501.5</v>
      </c>
      <c r="H186" s="89">
        <v>100</v>
      </c>
      <c r="I186" s="89">
        <v>100.4</v>
      </c>
      <c r="J186" s="75">
        <v>2.2799999999999999E-3</v>
      </c>
    </row>
    <row r="187" spans="1:10" ht="27.6" x14ac:dyDescent="0.3">
      <c r="A187" s="93">
        <v>43234</v>
      </c>
      <c r="B187" s="94" t="s">
        <v>808</v>
      </c>
      <c r="C187" s="75" t="s">
        <v>775</v>
      </c>
      <c r="D187" s="76"/>
      <c r="E187" s="79">
        <v>43599</v>
      </c>
      <c r="F187" s="88">
        <v>6500</v>
      </c>
      <c r="G187" s="88"/>
      <c r="H187" s="89">
        <v>100.367</v>
      </c>
      <c r="J187" s="75">
        <v>-3.6099999999999999E-3</v>
      </c>
    </row>
    <row r="188" spans="1:10" x14ac:dyDescent="0.3">
      <c r="A188" s="79">
        <v>43235</v>
      </c>
      <c r="B188" s="75" t="s">
        <v>806</v>
      </c>
      <c r="C188" s="75" t="s">
        <v>653</v>
      </c>
      <c r="D188" s="80">
        <v>5.0000000000000001E-4</v>
      </c>
      <c r="E188" s="79">
        <v>44301</v>
      </c>
      <c r="F188" s="81">
        <v>3115.9780000000001</v>
      </c>
      <c r="G188" s="81"/>
      <c r="H188" s="82">
        <v>100</v>
      </c>
      <c r="I188" s="82">
        <v>99.95</v>
      </c>
      <c r="J188" s="75">
        <v>6.7000000000000002E-4</v>
      </c>
    </row>
    <row r="189" spans="1:10" x14ac:dyDescent="0.3">
      <c r="A189" s="79">
        <v>43235</v>
      </c>
      <c r="B189" s="75" t="s">
        <v>802</v>
      </c>
      <c r="C189" s="75" t="s">
        <v>653</v>
      </c>
      <c r="D189" s="80">
        <v>1.4499999999999999E-2</v>
      </c>
      <c r="E189" s="79">
        <v>45792</v>
      </c>
      <c r="F189" s="81">
        <v>2875</v>
      </c>
      <c r="G189" s="81">
        <v>2875</v>
      </c>
      <c r="H189" s="82">
        <v>99.92</v>
      </c>
      <c r="I189" s="82">
        <v>100.76</v>
      </c>
      <c r="J189" s="75">
        <v>1.34E-2</v>
      </c>
    </row>
    <row r="190" spans="1:10" x14ac:dyDescent="0.3">
      <c r="A190" s="79">
        <v>43235</v>
      </c>
      <c r="B190" s="75" t="s">
        <v>759</v>
      </c>
      <c r="C190" s="75" t="s">
        <v>653</v>
      </c>
      <c r="D190" s="80">
        <v>2.4500000000000001E-2</v>
      </c>
      <c r="E190" s="79">
        <v>48823</v>
      </c>
      <c r="F190" s="81">
        <v>1551.5</v>
      </c>
      <c r="G190" s="81">
        <v>1551.5</v>
      </c>
      <c r="H190" s="82">
        <v>99.131</v>
      </c>
      <c r="I190" s="82">
        <v>101.11</v>
      </c>
      <c r="J190" s="75">
        <v>2.3769999999999999E-2</v>
      </c>
    </row>
    <row r="191" spans="1:10" x14ac:dyDescent="0.3">
      <c r="A191" s="79">
        <v>43241</v>
      </c>
      <c r="B191" s="75" t="s">
        <v>809</v>
      </c>
      <c r="C191" s="75" t="s">
        <v>671</v>
      </c>
      <c r="D191" s="80">
        <v>5.5000000000000005E-3</v>
      </c>
      <c r="E191" s="79">
        <v>46163</v>
      </c>
      <c r="F191" s="81">
        <v>3775.4189999999999</v>
      </c>
      <c r="G191" s="81">
        <v>3775.4189999999999</v>
      </c>
      <c r="H191" s="82">
        <v>100</v>
      </c>
      <c r="I191" s="82">
        <v>100</v>
      </c>
      <c r="J191" s="75">
        <v>5.5000000000000005E-3</v>
      </c>
    </row>
    <row r="192" spans="1:10" x14ac:dyDescent="0.3">
      <c r="A192" s="79">
        <v>43241</v>
      </c>
      <c r="B192" s="75" t="s">
        <v>809</v>
      </c>
      <c r="C192" s="75" t="s">
        <v>671</v>
      </c>
      <c r="D192" s="80">
        <v>5.5000000000000005E-3</v>
      </c>
      <c r="E192" s="79">
        <v>46163</v>
      </c>
      <c r="F192" s="81">
        <v>3933.8159999999998</v>
      </c>
      <c r="G192" s="81">
        <v>3933.8159999999998</v>
      </c>
      <c r="H192" s="82">
        <v>100</v>
      </c>
      <c r="I192" s="82">
        <v>100</v>
      </c>
      <c r="J192" s="75">
        <v>5.5000000000000005E-3</v>
      </c>
    </row>
    <row r="193" spans="1:10" x14ac:dyDescent="0.3">
      <c r="A193" s="79">
        <v>43250</v>
      </c>
      <c r="B193" s="75" t="s">
        <v>764</v>
      </c>
      <c r="C193" s="75" t="s">
        <v>671</v>
      </c>
      <c r="D193" s="80">
        <v>1.3680000000000001E-2</v>
      </c>
      <c r="E193" s="79">
        <v>46888</v>
      </c>
      <c r="F193" s="81">
        <v>603.5</v>
      </c>
      <c r="G193" s="81">
        <v>603.5</v>
      </c>
      <c r="H193" s="82">
        <v>99.878</v>
      </c>
      <c r="I193" s="82">
        <v>100.26</v>
      </c>
      <c r="J193" s="75">
        <v>1.2760000000000001E-2</v>
      </c>
    </row>
    <row r="194" spans="1:10" x14ac:dyDescent="0.3">
      <c r="A194" s="79">
        <v>43250</v>
      </c>
      <c r="B194" s="75" t="s">
        <v>748</v>
      </c>
      <c r="C194" s="75" t="s">
        <v>671</v>
      </c>
      <c r="D194" s="80">
        <v>1.06E-3</v>
      </c>
      <c r="E194" s="79">
        <v>44696</v>
      </c>
      <c r="F194" s="81">
        <v>646.5</v>
      </c>
      <c r="G194" s="81">
        <v>646.5</v>
      </c>
      <c r="H194" s="82">
        <v>99.820999999999998</v>
      </c>
      <c r="I194" s="82">
        <v>100.59</v>
      </c>
      <c r="J194" s="75">
        <v>-4.8999999999999998E-4</v>
      </c>
    </row>
    <row r="195" spans="1:10" x14ac:dyDescent="0.3">
      <c r="A195" s="91">
        <v>43250</v>
      </c>
      <c r="B195" s="92" t="s">
        <v>804</v>
      </c>
      <c r="C195" s="75" t="s">
        <v>773</v>
      </c>
      <c r="D195" s="76"/>
      <c r="E195" s="79">
        <v>43920</v>
      </c>
      <c r="F195" s="88">
        <v>1750</v>
      </c>
      <c r="G195" s="88"/>
      <c r="H195" s="89">
        <v>100</v>
      </c>
      <c r="I195" s="89">
        <v>99.36</v>
      </c>
      <c r="J195" s="75">
        <v>3.4999999999999996E-3</v>
      </c>
    </row>
    <row r="196" spans="1:10" x14ac:dyDescent="0.3">
      <c r="A196" s="79">
        <v>43252</v>
      </c>
      <c r="B196" s="75" t="s">
        <v>800</v>
      </c>
      <c r="C196" s="75" t="s">
        <v>653</v>
      </c>
      <c r="D196" s="80">
        <v>9.4999999999999998E-3</v>
      </c>
      <c r="E196" s="79">
        <v>44986</v>
      </c>
      <c r="F196" s="81">
        <v>2012.5</v>
      </c>
      <c r="G196" s="81">
        <v>2012.5</v>
      </c>
      <c r="H196" s="82">
        <v>100</v>
      </c>
      <c r="I196" s="82">
        <v>93.94</v>
      </c>
      <c r="J196" s="75">
        <v>2.3170000000000003E-2</v>
      </c>
    </row>
    <row r="197" spans="1:10" x14ac:dyDescent="0.3">
      <c r="A197" s="79">
        <v>43252</v>
      </c>
      <c r="B197" s="75" t="s">
        <v>798</v>
      </c>
      <c r="C197" s="75" t="s">
        <v>653</v>
      </c>
      <c r="D197" s="80">
        <v>0.02</v>
      </c>
      <c r="E197" s="79">
        <v>46784</v>
      </c>
      <c r="F197" s="81">
        <v>2158.4830000000002</v>
      </c>
      <c r="G197" s="81">
        <v>2158.4830000000002</v>
      </c>
      <c r="H197" s="82">
        <v>99.55</v>
      </c>
      <c r="I197" s="82">
        <v>91.85</v>
      </c>
      <c r="J197" s="75">
        <v>2.9980000000000003E-2</v>
      </c>
    </row>
    <row r="198" spans="1:10" x14ac:dyDescent="0.3">
      <c r="A198" s="86">
        <v>43252</v>
      </c>
      <c r="B198" s="75" t="s">
        <v>807</v>
      </c>
      <c r="C198" s="75" t="s">
        <v>727</v>
      </c>
      <c r="D198" s="87">
        <v>1.4099999999999998E-3</v>
      </c>
      <c r="E198" s="79">
        <v>45915</v>
      </c>
      <c r="F198" s="88">
        <v>2300</v>
      </c>
      <c r="G198" s="88">
        <v>2300</v>
      </c>
      <c r="H198" s="89">
        <v>100</v>
      </c>
      <c r="I198" s="89">
        <v>88.26</v>
      </c>
      <c r="J198" s="75">
        <v>1.9970000000000002E-2</v>
      </c>
    </row>
    <row r="199" spans="1:10" ht="27.6" x14ac:dyDescent="0.3">
      <c r="A199" s="93">
        <v>43265</v>
      </c>
      <c r="B199" s="94" t="s">
        <v>810</v>
      </c>
      <c r="C199" s="75" t="s">
        <v>775</v>
      </c>
      <c r="D199" s="76"/>
      <c r="E199" s="79">
        <v>43630</v>
      </c>
      <c r="F199" s="88">
        <v>6600</v>
      </c>
      <c r="G199" s="88"/>
      <c r="H199" s="89">
        <v>99.444999999999993</v>
      </c>
      <c r="J199" s="75">
        <v>5.5000000000000005E-3</v>
      </c>
    </row>
    <row r="200" spans="1:10" x14ac:dyDescent="0.3">
      <c r="A200" s="79">
        <v>43266</v>
      </c>
      <c r="B200" s="75" t="s">
        <v>806</v>
      </c>
      <c r="C200" s="75" t="s">
        <v>653</v>
      </c>
      <c r="D200" s="80">
        <v>5.0000000000000001E-4</v>
      </c>
      <c r="E200" s="79">
        <v>44301</v>
      </c>
      <c r="F200" s="81">
        <v>2300</v>
      </c>
      <c r="G200" s="81"/>
      <c r="H200" s="82">
        <v>100</v>
      </c>
      <c r="I200" s="82">
        <v>96.93</v>
      </c>
      <c r="J200" s="75">
        <v>1.158E-2</v>
      </c>
    </row>
    <row r="201" spans="1:10" x14ac:dyDescent="0.3">
      <c r="A201" s="79">
        <v>43266</v>
      </c>
      <c r="B201" s="75" t="s">
        <v>802</v>
      </c>
      <c r="C201" s="75" t="s">
        <v>653</v>
      </c>
      <c r="D201" s="80">
        <v>1.4499999999999999E-2</v>
      </c>
      <c r="E201" s="79">
        <v>45792</v>
      </c>
      <c r="F201" s="81">
        <v>2467.125</v>
      </c>
      <c r="G201" s="81">
        <v>2467.125</v>
      </c>
      <c r="H201" s="82">
        <v>99.92</v>
      </c>
      <c r="I201" s="82">
        <v>94.25</v>
      </c>
      <c r="J201" s="75">
        <v>2.3700000000000002E-2</v>
      </c>
    </row>
    <row r="202" spans="1:10" x14ac:dyDescent="0.3">
      <c r="A202" s="79">
        <v>43266</v>
      </c>
      <c r="B202" s="75" t="s">
        <v>776</v>
      </c>
      <c r="C202" s="75" t="s">
        <v>653</v>
      </c>
      <c r="D202" s="80">
        <v>3.4500000000000003E-2</v>
      </c>
      <c r="E202" s="79">
        <v>54118</v>
      </c>
      <c r="F202" s="81"/>
      <c r="G202" s="81"/>
      <c r="H202" s="82">
        <v>98.956000000000003</v>
      </c>
      <c r="I202" s="82">
        <v>98.99</v>
      </c>
      <c r="J202" s="75">
        <v>3.5349999999999999E-2</v>
      </c>
    </row>
    <row r="203" spans="1:10" x14ac:dyDescent="0.3">
      <c r="A203" s="79">
        <v>43266</v>
      </c>
      <c r="B203" s="75" t="s">
        <v>722</v>
      </c>
      <c r="C203" s="75" t="s">
        <v>653</v>
      </c>
      <c r="D203" s="80">
        <v>3.2500000000000001E-2</v>
      </c>
      <c r="E203" s="79">
        <v>53571</v>
      </c>
      <c r="F203" s="81">
        <v>467.5</v>
      </c>
      <c r="G203" s="81">
        <v>467.5</v>
      </c>
      <c r="H203" s="82">
        <v>99.706999999999994</v>
      </c>
      <c r="I203" s="82">
        <v>97.5</v>
      </c>
      <c r="J203" s="75">
        <v>3.4159999999999996E-2</v>
      </c>
    </row>
    <row r="204" spans="1:10" x14ac:dyDescent="0.3">
      <c r="A204" s="79">
        <v>43279</v>
      </c>
      <c r="B204" s="75" t="s">
        <v>803</v>
      </c>
      <c r="C204" s="75" t="s">
        <v>671</v>
      </c>
      <c r="D204" s="80">
        <v>1E-3</v>
      </c>
      <c r="E204" s="79">
        <v>45061</v>
      </c>
      <c r="F204" s="81">
        <v>963.7</v>
      </c>
      <c r="G204" s="81">
        <v>963.7</v>
      </c>
      <c r="H204" s="82">
        <v>100</v>
      </c>
      <c r="I204" s="82">
        <v>96.18</v>
      </c>
      <c r="J204" s="75">
        <v>9.0399999999999994E-3</v>
      </c>
    </row>
    <row r="205" spans="1:10" x14ac:dyDescent="0.3">
      <c r="A205" s="79">
        <v>43279</v>
      </c>
      <c r="B205" s="75" t="s">
        <v>685</v>
      </c>
      <c r="C205" s="75" t="s">
        <v>671</v>
      </c>
      <c r="D205" s="80">
        <v>2.5499999999999998E-2</v>
      </c>
      <c r="E205" s="79">
        <v>51759</v>
      </c>
      <c r="F205" s="81">
        <v>494.4</v>
      </c>
      <c r="G205" s="81">
        <v>494.4</v>
      </c>
      <c r="H205" s="82">
        <v>98.891000000000005</v>
      </c>
      <c r="I205" s="82">
        <v>107.7</v>
      </c>
      <c r="J205" s="75">
        <v>2.1389999999999999E-2</v>
      </c>
    </row>
    <row r="206" spans="1:10" x14ac:dyDescent="0.3">
      <c r="A206" s="91">
        <v>43279</v>
      </c>
      <c r="B206" s="92" t="s">
        <v>804</v>
      </c>
      <c r="C206" s="75" t="s">
        <v>773</v>
      </c>
      <c r="D206" s="76"/>
      <c r="E206" s="79">
        <v>43920</v>
      </c>
      <c r="F206" s="88">
        <v>2012.5</v>
      </c>
      <c r="G206" s="88"/>
      <c r="H206" s="89">
        <v>100</v>
      </c>
      <c r="I206" s="89">
        <v>98.41</v>
      </c>
      <c r="J206" s="75">
        <v>9.1700000000000011E-3</v>
      </c>
    </row>
    <row r="207" spans="1:10" x14ac:dyDescent="0.3">
      <c r="A207" s="79">
        <v>43283</v>
      </c>
      <c r="B207" s="75" t="s">
        <v>800</v>
      </c>
      <c r="C207" s="75" t="s">
        <v>653</v>
      </c>
      <c r="D207" s="80">
        <v>9.4999999999999998E-3</v>
      </c>
      <c r="E207" s="79">
        <v>44986</v>
      </c>
      <c r="F207" s="81">
        <v>2000</v>
      </c>
      <c r="G207" s="81">
        <v>2000</v>
      </c>
      <c r="H207" s="82">
        <v>100</v>
      </c>
      <c r="I207" s="82">
        <v>96.18</v>
      </c>
      <c r="J207" s="75">
        <v>1.8159999999999999E-2</v>
      </c>
    </row>
    <row r="208" spans="1:10" x14ac:dyDescent="0.3">
      <c r="A208" s="79">
        <v>43283</v>
      </c>
      <c r="B208" s="75" t="s">
        <v>798</v>
      </c>
      <c r="C208" s="75" t="s">
        <v>653</v>
      </c>
      <c r="D208" s="80">
        <v>0.02</v>
      </c>
      <c r="E208" s="79">
        <v>46784</v>
      </c>
      <c r="F208" s="81">
        <v>2687.77</v>
      </c>
      <c r="G208" s="81">
        <v>2687.77</v>
      </c>
      <c r="H208" s="82">
        <v>99.55</v>
      </c>
      <c r="I208" s="82">
        <v>93.71</v>
      </c>
      <c r="J208" s="75">
        <v>2.7699999999999999E-2</v>
      </c>
    </row>
    <row r="209" spans="1:10" x14ac:dyDescent="0.3">
      <c r="A209" s="86">
        <v>43283</v>
      </c>
      <c r="B209" s="75" t="s">
        <v>807</v>
      </c>
      <c r="C209" s="75" t="s">
        <v>727</v>
      </c>
      <c r="D209" s="87">
        <v>1.4099999999999998E-3</v>
      </c>
      <c r="E209" s="79">
        <v>45915</v>
      </c>
      <c r="F209" s="88">
        <v>2300</v>
      </c>
      <c r="G209" s="88">
        <v>2300</v>
      </c>
      <c r="H209" s="89">
        <v>100</v>
      </c>
      <c r="I209" s="89">
        <v>90.5</v>
      </c>
      <c r="J209" s="75">
        <v>1.6670000000000001E-2</v>
      </c>
    </row>
    <row r="210" spans="1:10" ht="27.6" x14ac:dyDescent="0.3">
      <c r="A210" s="93">
        <v>43294</v>
      </c>
      <c r="B210" s="94" t="s">
        <v>811</v>
      </c>
      <c r="C210" s="75" t="s">
        <v>775</v>
      </c>
      <c r="D210" s="76"/>
      <c r="E210" s="79">
        <v>43658</v>
      </c>
      <c r="F210" s="88">
        <v>6600</v>
      </c>
      <c r="G210" s="88"/>
      <c r="H210" s="89">
        <v>99.66</v>
      </c>
      <c r="J210" s="75">
        <v>3.3700000000000002E-3</v>
      </c>
    </row>
    <row r="211" spans="1:10" x14ac:dyDescent="0.3">
      <c r="A211" s="79">
        <v>43297</v>
      </c>
      <c r="B211" s="75" t="s">
        <v>806</v>
      </c>
      <c r="C211" s="75" t="s">
        <v>653</v>
      </c>
      <c r="D211" s="80">
        <v>5.0000000000000001E-4</v>
      </c>
      <c r="E211" s="79">
        <v>44301</v>
      </c>
      <c r="F211" s="81">
        <v>2300</v>
      </c>
      <c r="G211" s="81"/>
      <c r="H211" s="82">
        <v>100</v>
      </c>
      <c r="I211" s="82">
        <v>97.16</v>
      </c>
      <c r="J211" s="75">
        <v>1.1049999999999999E-2</v>
      </c>
    </row>
    <row r="212" spans="1:10" x14ac:dyDescent="0.3">
      <c r="A212" s="79">
        <v>43297</v>
      </c>
      <c r="B212" s="75" t="s">
        <v>802</v>
      </c>
      <c r="C212" s="75" t="s">
        <v>653</v>
      </c>
      <c r="D212" s="80">
        <v>1.4499999999999999E-2</v>
      </c>
      <c r="E212" s="79">
        <v>45792</v>
      </c>
      <c r="F212" s="81">
        <v>2300</v>
      </c>
      <c r="G212" s="81">
        <v>2000</v>
      </c>
      <c r="H212" s="82">
        <v>99.92</v>
      </c>
      <c r="I212" s="82">
        <v>94.68</v>
      </c>
      <c r="J212" s="75">
        <v>2.3090000000000003E-2</v>
      </c>
    </row>
    <row r="213" spans="1:10" x14ac:dyDescent="0.3">
      <c r="A213" s="79">
        <v>43297</v>
      </c>
      <c r="B213" s="75" t="s">
        <v>797</v>
      </c>
      <c r="C213" s="75" t="s">
        <v>653</v>
      </c>
      <c r="D213" s="80">
        <v>2.9500000000000002E-2</v>
      </c>
      <c r="E213" s="79">
        <v>50649</v>
      </c>
      <c r="F213" s="81">
        <v>1500</v>
      </c>
      <c r="G213" s="81"/>
      <c r="H213" s="82">
        <v>99.766000000000005</v>
      </c>
      <c r="I213" s="82">
        <v>95.53</v>
      </c>
      <c r="J213" s="75">
        <v>3.2809999999999999E-2</v>
      </c>
    </row>
    <row r="214" spans="1:10" x14ac:dyDescent="0.3">
      <c r="A214" s="79">
        <v>43297</v>
      </c>
      <c r="B214" s="75" t="s">
        <v>759</v>
      </c>
      <c r="C214" s="75" t="s">
        <v>653</v>
      </c>
      <c r="D214" s="80">
        <v>2.4500000000000001E-2</v>
      </c>
      <c r="E214" s="79">
        <v>48823</v>
      </c>
      <c r="F214" s="81">
        <v>1500</v>
      </c>
      <c r="G214" s="81">
        <v>1500</v>
      </c>
      <c r="H214" s="82">
        <v>99.131</v>
      </c>
      <c r="I214" s="82">
        <v>93.12</v>
      </c>
      <c r="J214" s="75">
        <v>3.0430000000000002E-2</v>
      </c>
    </row>
    <row r="215" spans="1:10" x14ac:dyDescent="0.3">
      <c r="A215" s="79">
        <v>43311</v>
      </c>
      <c r="B215" s="75" t="s">
        <v>764</v>
      </c>
      <c r="C215" s="75" t="s">
        <v>671</v>
      </c>
      <c r="D215" s="80">
        <v>1.3680000000000001E-2</v>
      </c>
      <c r="E215" s="79">
        <v>46888</v>
      </c>
      <c r="F215" s="81">
        <v>1269.5</v>
      </c>
      <c r="G215" s="81">
        <v>1269.5</v>
      </c>
      <c r="H215" s="82">
        <v>99.878</v>
      </c>
      <c r="I215" s="82">
        <v>97.76</v>
      </c>
      <c r="J215" s="75">
        <v>1.5529999999999999E-2</v>
      </c>
    </row>
    <row r="216" spans="1:10" x14ac:dyDescent="0.3">
      <c r="A216" s="91">
        <v>43311</v>
      </c>
      <c r="B216" s="92" t="s">
        <v>804</v>
      </c>
      <c r="C216" s="75" t="s">
        <v>773</v>
      </c>
      <c r="D216" s="76"/>
      <c r="E216" s="79">
        <v>43920</v>
      </c>
      <c r="F216" s="88">
        <v>2050.5709999999999</v>
      </c>
      <c r="G216" s="88"/>
      <c r="H216" s="89">
        <v>100</v>
      </c>
      <c r="I216" s="89">
        <v>98.93</v>
      </c>
      <c r="J216" s="75">
        <v>6.4700000000000001E-3</v>
      </c>
    </row>
    <row r="217" spans="1:10" ht="27.6" x14ac:dyDescent="0.3">
      <c r="A217" s="93">
        <v>43312</v>
      </c>
      <c r="B217" s="94" t="s">
        <v>812</v>
      </c>
      <c r="C217" s="75" t="s">
        <v>775</v>
      </c>
      <c r="D217" s="76"/>
      <c r="E217" s="79">
        <v>43496</v>
      </c>
      <c r="F217" s="88">
        <v>6450</v>
      </c>
      <c r="G217" s="88"/>
      <c r="H217" s="89">
        <v>99.965999999999994</v>
      </c>
      <c r="J217" s="75">
        <v>6.6E-4</v>
      </c>
    </row>
    <row r="218" spans="1:10" x14ac:dyDescent="0.3">
      <c r="A218" s="79">
        <v>43313</v>
      </c>
      <c r="B218" s="75" t="s">
        <v>813</v>
      </c>
      <c r="C218" s="75" t="s">
        <v>653</v>
      </c>
      <c r="D218" s="80">
        <v>2.7999999999999997E-2</v>
      </c>
      <c r="E218" s="79">
        <v>47088</v>
      </c>
      <c r="F218" s="81">
        <v>4998.7960000000003</v>
      </c>
      <c r="G218" s="81"/>
      <c r="H218" s="82">
        <v>99.54</v>
      </c>
      <c r="I218" s="82">
        <v>99.54</v>
      </c>
      <c r="J218" s="75">
        <v>2.8719999999999999E-2</v>
      </c>
    </row>
    <row r="219" spans="1:10" x14ac:dyDescent="0.3">
      <c r="A219" s="79">
        <v>43313</v>
      </c>
      <c r="B219" s="75" t="s">
        <v>800</v>
      </c>
      <c r="C219" s="75" t="s">
        <v>653</v>
      </c>
      <c r="D219" s="80">
        <v>9.4999999999999998E-3</v>
      </c>
      <c r="E219" s="79">
        <v>44986</v>
      </c>
      <c r="F219" s="81">
        <v>2300</v>
      </c>
      <c r="G219" s="81">
        <v>1800</v>
      </c>
      <c r="H219" s="82">
        <v>100</v>
      </c>
      <c r="I219" s="82">
        <v>96.3</v>
      </c>
      <c r="J219" s="75">
        <v>1.8020000000000001E-2</v>
      </c>
    </row>
    <row r="220" spans="1:10" x14ac:dyDescent="0.3">
      <c r="A220" s="86">
        <v>43313</v>
      </c>
      <c r="B220" s="75" t="s">
        <v>807</v>
      </c>
      <c r="C220" s="75" t="s">
        <v>727</v>
      </c>
      <c r="D220" s="87">
        <v>1.4099999999999998E-3</v>
      </c>
      <c r="E220" s="79">
        <v>45915</v>
      </c>
      <c r="F220" s="88">
        <v>1725</v>
      </c>
      <c r="G220" s="88">
        <v>1725</v>
      </c>
      <c r="H220" s="89">
        <v>100</v>
      </c>
      <c r="I220" s="89">
        <v>90.05</v>
      </c>
      <c r="J220" s="75">
        <v>1.754E-2</v>
      </c>
    </row>
    <row r="221" spans="1:10" ht="27.6" x14ac:dyDescent="0.3">
      <c r="A221" s="93">
        <v>43326</v>
      </c>
      <c r="B221" s="94" t="s">
        <v>814</v>
      </c>
      <c r="C221" s="75" t="s">
        <v>775</v>
      </c>
      <c r="D221" s="76"/>
      <c r="E221" s="79">
        <v>43691</v>
      </c>
      <c r="F221" s="88">
        <v>6000</v>
      </c>
      <c r="G221" s="88"/>
      <c r="H221" s="89">
        <v>99.316000000000003</v>
      </c>
      <c r="J221" s="75">
        <v>6.7900000000000009E-3</v>
      </c>
    </row>
    <row r="222" spans="1:10" x14ac:dyDescent="0.3">
      <c r="A222" s="91">
        <v>43342</v>
      </c>
      <c r="B222" s="92" t="s">
        <v>804</v>
      </c>
      <c r="C222" s="75" t="s">
        <v>773</v>
      </c>
      <c r="D222" s="76"/>
      <c r="E222" s="79">
        <v>43920</v>
      </c>
      <c r="F222" s="88">
        <v>2012.5</v>
      </c>
      <c r="G222" s="88"/>
      <c r="H222" s="89">
        <v>100</v>
      </c>
      <c r="I222" s="89">
        <v>98.01</v>
      </c>
      <c r="J222" s="75">
        <v>1.2769999999999998E-2</v>
      </c>
    </row>
    <row r="223" spans="1:10" ht="27.6" x14ac:dyDescent="0.3">
      <c r="A223" s="93">
        <v>43343</v>
      </c>
      <c r="B223" s="94" t="s">
        <v>815</v>
      </c>
      <c r="C223" s="75" t="s">
        <v>775</v>
      </c>
      <c r="D223" s="76"/>
      <c r="E223" s="79">
        <v>43524</v>
      </c>
      <c r="F223" s="88">
        <v>6103</v>
      </c>
      <c r="G223" s="88"/>
      <c r="H223" s="89">
        <v>99.78</v>
      </c>
      <c r="J223" s="75">
        <v>4.3800000000000002E-3</v>
      </c>
    </row>
    <row r="224" spans="1:10" x14ac:dyDescent="0.3">
      <c r="A224" s="79">
        <v>43346</v>
      </c>
      <c r="B224" s="75" t="s">
        <v>816</v>
      </c>
      <c r="C224" s="75" t="s">
        <v>653</v>
      </c>
      <c r="D224" s="80">
        <v>2.4500000000000001E-2</v>
      </c>
      <c r="E224" s="79">
        <v>45200</v>
      </c>
      <c r="F224" s="81">
        <v>3750</v>
      </c>
      <c r="G224" s="81">
        <v>3750</v>
      </c>
      <c r="H224" s="82">
        <v>100</v>
      </c>
      <c r="I224" s="82">
        <v>100.13</v>
      </c>
      <c r="J224" s="75">
        <v>2.436E-2</v>
      </c>
    </row>
    <row r="225" spans="1:10" x14ac:dyDescent="0.3">
      <c r="A225" s="79">
        <v>43346</v>
      </c>
      <c r="B225" s="75" t="s">
        <v>813</v>
      </c>
      <c r="C225" s="75" t="s">
        <v>653</v>
      </c>
      <c r="D225" s="80">
        <v>2.7999999999999997E-2</v>
      </c>
      <c r="E225" s="79">
        <v>47088</v>
      </c>
      <c r="F225" s="81">
        <v>2250</v>
      </c>
      <c r="G225" s="81"/>
      <c r="H225" s="82">
        <v>99.54</v>
      </c>
      <c r="I225" s="82">
        <v>96.35</v>
      </c>
      <c r="J225" s="75">
        <v>3.2469999999999999E-2</v>
      </c>
    </row>
    <row r="226" spans="1:10" x14ac:dyDescent="0.3">
      <c r="A226" s="86">
        <v>43346</v>
      </c>
      <c r="B226" s="75" t="s">
        <v>807</v>
      </c>
      <c r="C226" s="75" t="s">
        <v>727</v>
      </c>
      <c r="D226" s="87">
        <v>1.4099999999999998E-3</v>
      </c>
      <c r="E226" s="79">
        <v>45915</v>
      </c>
      <c r="F226" s="88">
        <v>754.7</v>
      </c>
      <c r="G226" s="88">
        <v>754.7</v>
      </c>
      <c r="H226" s="89">
        <v>100</v>
      </c>
      <c r="I226" s="89">
        <v>86.75</v>
      </c>
      <c r="J226" s="75">
        <v>2.3060000000000001E-2</v>
      </c>
    </row>
    <row r="227" spans="1:10" x14ac:dyDescent="0.3">
      <c r="A227" s="86">
        <v>43346</v>
      </c>
      <c r="B227" s="75" t="s">
        <v>768</v>
      </c>
      <c r="C227" s="75" t="s">
        <v>727</v>
      </c>
      <c r="D227" s="87">
        <v>4.6800000000000001E-3</v>
      </c>
      <c r="E227" s="79">
        <v>45580</v>
      </c>
      <c r="F227" s="88">
        <v>995.8</v>
      </c>
      <c r="G227" s="88"/>
      <c r="H227" s="89">
        <v>99.5</v>
      </c>
      <c r="I227" s="89">
        <v>91.45</v>
      </c>
      <c r="J227" s="75">
        <v>2.3170000000000003E-2</v>
      </c>
    </row>
    <row r="228" spans="1:10" ht="27.6" x14ac:dyDescent="0.3">
      <c r="A228" s="93">
        <v>43357</v>
      </c>
      <c r="B228" s="94" t="s">
        <v>817</v>
      </c>
      <c r="C228" s="75" t="s">
        <v>775</v>
      </c>
      <c r="D228" s="76"/>
      <c r="E228" s="79">
        <v>43721</v>
      </c>
      <c r="F228" s="88">
        <v>6600</v>
      </c>
      <c r="G228" s="88"/>
      <c r="H228" s="89">
        <v>99.561000000000007</v>
      </c>
      <c r="J228" s="75">
        <v>4.3600000000000002E-3</v>
      </c>
    </row>
    <row r="229" spans="1:10" x14ac:dyDescent="0.3">
      <c r="A229" s="79">
        <v>43360</v>
      </c>
      <c r="B229" s="75" t="s">
        <v>818</v>
      </c>
      <c r="C229" s="75" t="s">
        <v>653</v>
      </c>
      <c r="D229" s="80">
        <v>2.5000000000000001E-2</v>
      </c>
      <c r="E229" s="79">
        <v>45976</v>
      </c>
      <c r="F229" s="81">
        <v>4855.5879999999997</v>
      </c>
      <c r="G229" s="81">
        <v>4855.5879999999997</v>
      </c>
      <c r="H229" s="82">
        <v>99.79</v>
      </c>
      <c r="I229" s="82">
        <v>99.79</v>
      </c>
      <c r="J229" s="75">
        <v>2.5470000000000003E-2</v>
      </c>
    </row>
    <row r="230" spans="1:10" x14ac:dyDescent="0.3">
      <c r="A230" s="79">
        <v>43360</v>
      </c>
      <c r="B230" s="75" t="s">
        <v>806</v>
      </c>
      <c r="C230" s="75" t="s">
        <v>653</v>
      </c>
      <c r="D230" s="80">
        <v>5.0000000000000001E-4</v>
      </c>
      <c r="E230" s="79">
        <v>44301</v>
      </c>
      <c r="F230" s="81">
        <v>2525.5</v>
      </c>
      <c r="G230" s="81"/>
      <c r="H230" s="82">
        <v>100</v>
      </c>
      <c r="I230" s="82">
        <v>97.1</v>
      </c>
      <c r="J230" s="75">
        <v>1.2E-2</v>
      </c>
    </row>
    <row r="231" spans="1:10" x14ac:dyDescent="0.3">
      <c r="A231" s="79">
        <v>43360</v>
      </c>
      <c r="B231" s="75" t="s">
        <v>776</v>
      </c>
      <c r="C231" s="75" t="s">
        <v>653</v>
      </c>
      <c r="D231" s="80">
        <v>3.4500000000000003E-2</v>
      </c>
      <c r="E231" s="79">
        <v>54118</v>
      </c>
      <c r="F231" s="81">
        <v>1800</v>
      </c>
      <c r="G231" s="81">
        <v>1800</v>
      </c>
      <c r="H231" s="82">
        <v>98.956000000000003</v>
      </c>
      <c r="I231" s="82">
        <v>98.73</v>
      </c>
      <c r="J231" s="75">
        <v>3.5499999999999997E-2</v>
      </c>
    </row>
    <row r="232" spans="1:10" x14ac:dyDescent="0.3">
      <c r="A232" s="79">
        <v>43370</v>
      </c>
      <c r="B232" s="75" t="s">
        <v>735</v>
      </c>
      <c r="C232" s="75" t="s">
        <v>671</v>
      </c>
      <c r="D232" s="80">
        <v>1.306E-2</v>
      </c>
      <c r="E232" s="79">
        <v>48472</v>
      </c>
      <c r="F232" s="81"/>
      <c r="G232" s="81"/>
      <c r="H232" s="82">
        <v>99.772000000000006</v>
      </c>
      <c r="I232" s="82">
        <v>95.06</v>
      </c>
      <c r="J232" s="75">
        <v>1.6539999999999999E-2</v>
      </c>
    </row>
    <row r="233" spans="1:10" x14ac:dyDescent="0.3">
      <c r="A233" s="91">
        <v>43370</v>
      </c>
      <c r="B233" s="92" t="s">
        <v>804</v>
      </c>
      <c r="C233" s="75" t="s">
        <v>773</v>
      </c>
      <c r="D233" s="76"/>
      <c r="E233" s="79">
        <v>43920</v>
      </c>
      <c r="F233" s="88">
        <v>2012.5</v>
      </c>
      <c r="G233" s="88"/>
      <c r="H233" s="89">
        <v>100</v>
      </c>
      <c r="I233" s="89">
        <v>98.932000000000002</v>
      </c>
      <c r="J233" s="75">
        <v>7.1500000000000001E-3</v>
      </c>
    </row>
    <row r="234" spans="1:10" ht="27.6" x14ac:dyDescent="0.3">
      <c r="A234" s="93">
        <v>43371</v>
      </c>
      <c r="B234" s="94" t="s">
        <v>819</v>
      </c>
      <c r="C234" s="75" t="s">
        <v>775</v>
      </c>
      <c r="D234" s="76"/>
      <c r="E234" s="79">
        <v>43553</v>
      </c>
      <c r="F234" s="88">
        <v>6050</v>
      </c>
      <c r="G234" s="88"/>
      <c r="H234" s="89">
        <v>99.896000000000001</v>
      </c>
      <c r="J234" s="75">
        <v>2.0599999999999998E-3</v>
      </c>
    </row>
    <row r="235" spans="1:10" x14ac:dyDescent="0.3">
      <c r="A235" s="79">
        <v>43374</v>
      </c>
      <c r="B235" s="75" t="s">
        <v>816</v>
      </c>
      <c r="C235" s="75" t="s">
        <v>653</v>
      </c>
      <c r="D235" s="80">
        <v>2.4500000000000001E-2</v>
      </c>
      <c r="E235" s="79">
        <v>45200</v>
      </c>
      <c r="F235" s="81">
        <v>2000</v>
      </c>
      <c r="G235" s="81">
        <v>2000</v>
      </c>
      <c r="H235" s="82">
        <v>100</v>
      </c>
      <c r="I235" s="82">
        <v>102</v>
      </c>
      <c r="J235" s="75">
        <v>0.02</v>
      </c>
    </row>
    <row r="236" spans="1:10" x14ac:dyDescent="0.3">
      <c r="A236" s="79">
        <v>43374</v>
      </c>
      <c r="B236" s="75" t="s">
        <v>813</v>
      </c>
      <c r="C236" s="75" t="s">
        <v>653</v>
      </c>
      <c r="D236" s="80">
        <v>2.7999999999999997E-2</v>
      </c>
      <c r="E236" s="79">
        <v>47088</v>
      </c>
      <c r="F236" s="81">
        <v>2000</v>
      </c>
      <c r="G236" s="81"/>
      <c r="H236" s="82">
        <v>99</v>
      </c>
      <c r="I236" s="82">
        <v>99</v>
      </c>
      <c r="J236" s="75">
        <v>0.02</v>
      </c>
    </row>
    <row r="237" spans="1:10" x14ac:dyDescent="0.3">
      <c r="A237" s="86">
        <v>43374</v>
      </c>
      <c r="B237" s="75" t="s">
        <v>807</v>
      </c>
      <c r="C237" s="75" t="s">
        <v>727</v>
      </c>
      <c r="D237" s="87">
        <v>1.4099999999999998E-3</v>
      </c>
      <c r="E237" s="79">
        <v>45915</v>
      </c>
      <c r="F237" s="88">
        <v>1250</v>
      </c>
      <c r="G237" s="88">
        <v>1250</v>
      </c>
      <c r="H237" s="89">
        <v>100</v>
      </c>
      <c r="I237" s="89">
        <v>90.11</v>
      </c>
      <c r="J237" s="75">
        <v>1.7749999999999998E-2</v>
      </c>
    </row>
    <row r="238" spans="1:10" ht="27.6" x14ac:dyDescent="0.3">
      <c r="A238" s="93">
        <v>43385</v>
      </c>
      <c r="B238" s="94" t="s">
        <v>820</v>
      </c>
      <c r="C238" s="75" t="s">
        <v>775</v>
      </c>
      <c r="D238" s="76"/>
      <c r="E238" s="79">
        <v>43752</v>
      </c>
      <c r="F238" s="88">
        <v>6000</v>
      </c>
      <c r="G238" s="88"/>
      <c r="H238" s="89">
        <v>99.042000000000002</v>
      </c>
      <c r="J238" s="75">
        <v>9.4900000000000002E-3</v>
      </c>
    </row>
    <row r="239" spans="1:10" x14ac:dyDescent="0.3">
      <c r="A239" s="79">
        <v>43388</v>
      </c>
      <c r="B239" s="75" t="s">
        <v>821</v>
      </c>
      <c r="C239" s="75" t="s">
        <v>653</v>
      </c>
      <c r="D239" s="80">
        <v>2.3E-2</v>
      </c>
      <c r="E239" s="79">
        <v>44484</v>
      </c>
      <c r="F239" s="81">
        <v>4550</v>
      </c>
      <c r="G239" s="81">
        <v>4550</v>
      </c>
      <c r="H239" s="82">
        <v>99</v>
      </c>
      <c r="I239" s="82">
        <v>99</v>
      </c>
      <c r="J239" s="75">
        <v>0.02</v>
      </c>
    </row>
    <row r="240" spans="1:10" x14ac:dyDescent="0.3">
      <c r="A240" s="79">
        <v>43388</v>
      </c>
      <c r="B240" s="75" t="s">
        <v>818</v>
      </c>
      <c r="C240" s="75" t="s">
        <v>653</v>
      </c>
      <c r="D240" s="80">
        <v>2.5000000000000001E-2</v>
      </c>
      <c r="E240" s="79">
        <v>45976</v>
      </c>
      <c r="F240" s="81">
        <v>1725</v>
      </c>
      <c r="G240" s="81">
        <v>1725</v>
      </c>
      <c r="H240" s="82">
        <v>99</v>
      </c>
      <c r="I240" s="82">
        <v>95</v>
      </c>
      <c r="J240" s="75">
        <v>0.03</v>
      </c>
    </row>
    <row r="241" spans="1:10" x14ac:dyDescent="0.3">
      <c r="A241" s="79">
        <v>43388</v>
      </c>
      <c r="B241" s="75" t="s">
        <v>759</v>
      </c>
      <c r="C241" s="75" t="s">
        <v>653</v>
      </c>
      <c r="D241" s="80">
        <v>2.4500000000000001E-2</v>
      </c>
      <c r="E241" s="79">
        <v>48823</v>
      </c>
      <c r="F241" s="81">
        <v>1130</v>
      </c>
      <c r="G241" s="81">
        <v>1130</v>
      </c>
      <c r="H241" s="82">
        <v>99</v>
      </c>
      <c r="I241" s="82">
        <v>86</v>
      </c>
      <c r="J241" s="75">
        <v>0.03</v>
      </c>
    </row>
    <row r="242" spans="1:10" x14ac:dyDescent="0.3">
      <c r="A242" s="79">
        <v>43388</v>
      </c>
      <c r="B242" s="75" t="s">
        <v>672</v>
      </c>
      <c r="C242" s="75" t="s">
        <v>653</v>
      </c>
      <c r="D242" s="80">
        <v>0.04</v>
      </c>
      <c r="E242" s="79">
        <v>50072</v>
      </c>
      <c r="F242" s="81">
        <v>669</v>
      </c>
      <c r="G242" s="81"/>
      <c r="H242" s="82">
        <v>100</v>
      </c>
      <c r="I242" s="82">
        <v>103</v>
      </c>
      <c r="J242" s="75">
        <v>0.03</v>
      </c>
    </row>
    <row r="243" spans="1:10" x14ac:dyDescent="0.3">
      <c r="A243" s="79">
        <v>43403</v>
      </c>
      <c r="B243" s="75" t="s">
        <v>764</v>
      </c>
      <c r="C243" s="75" t="s">
        <v>671</v>
      </c>
      <c r="D243" s="80">
        <v>1.3680000000000001E-2</v>
      </c>
      <c r="E243" s="79">
        <v>46888</v>
      </c>
      <c r="F243" s="81">
        <v>1146</v>
      </c>
      <c r="G243" s="81">
        <v>1146</v>
      </c>
      <c r="H243" s="82">
        <v>99</v>
      </c>
      <c r="I243" s="82">
        <v>91</v>
      </c>
      <c r="J243" s="75">
        <v>0.02</v>
      </c>
    </row>
    <row r="244" spans="1:10" x14ac:dyDescent="0.3">
      <c r="A244" s="91">
        <v>43403</v>
      </c>
      <c r="B244" s="92" t="s">
        <v>822</v>
      </c>
      <c r="C244" s="75" t="s">
        <v>773</v>
      </c>
      <c r="D244" s="76"/>
      <c r="E244" s="79">
        <v>44162</v>
      </c>
      <c r="F244" s="88">
        <v>3900</v>
      </c>
      <c r="G244" s="88"/>
      <c r="H244" s="89">
        <v>96.700999999999993</v>
      </c>
      <c r="I244" s="89">
        <v>96.700999999999993</v>
      </c>
      <c r="J244" s="75">
        <v>1.626E-2</v>
      </c>
    </row>
    <row r="245" spans="1:10" ht="27.6" x14ac:dyDescent="0.3">
      <c r="A245" s="93">
        <v>43404</v>
      </c>
      <c r="B245" s="94" t="s">
        <v>823</v>
      </c>
      <c r="C245" s="75" t="s">
        <v>775</v>
      </c>
      <c r="D245" s="76"/>
      <c r="E245" s="79">
        <v>43585</v>
      </c>
      <c r="F245" s="88">
        <v>6000</v>
      </c>
      <c r="G245" s="88"/>
      <c r="H245" s="89">
        <v>99.92</v>
      </c>
      <c r="J245" s="75">
        <v>1.5900000000000001E-3</v>
      </c>
    </row>
    <row r="246" spans="1:10" x14ac:dyDescent="0.3">
      <c r="A246" s="79">
        <v>43405</v>
      </c>
      <c r="B246" s="75" t="s">
        <v>816</v>
      </c>
      <c r="C246" s="75" t="s">
        <v>653</v>
      </c>
      <c r="D246" s="80">
        <v>2.4500000000000001E-2</v>
      </c>
      <c r="E246" s="79">
        <v>45200</v>
      </c>
      <c r="F246" s="81">
        <v>2275.893</v>
      </c>
      <c r="G246" s="81">
        <v>2275.893</v>
      </c>
      <c r="H246" s="82">
        <v>100</v>
      </c>
      <c r="I246" s="82">
        <v>99.49</v>
      </c>
      <c r="J246" s="75">
        <v>2.5760000000000002E-2</v>
      </c>
    </row>
    <row r="247" spans="1:10" x14ac:dyDescent="0.3">
      <c r="A247" s="79">
        <v>43405</v>
      </c>
      <c r="B247" s="75" t="s">
        <v>813</v>
      </c>
      <c r="C247" s="75" t="s">
        <v>653</v>
      </c>
      <c r="D247" s="80">
        <v>2.7999999999999997E-2</v>
      </c>
      <c r="E247" s="79">
        <v>47088</v>
      </c>
      <c r="F247" s="81">
        <v>2749.8440000000001</v>
      </c>
      <c r="G247" s="81"/>
      <c r="H247" s="82">
        <v>99.54</v>
      </c>
      <c r="I247" s="82">
        <v>95.46</v>
      </c>
      <c r="J247" s="75">
        <v>3.3620000000000004E-2</v>
      </c>
    </row>
    <row r="248" spans="1:10" x14ac:dyDescent="0.3">
      <c r="A248" s="86">
        <v>43405</v>
      </c>
      <c r="B248" s="75" t="s">
        <v>807</v>
      </c>
      <c r="C248" s="75" t="s">
        <v>727</v>
      </c>
      <c r="D248" s="87">
        <v>1.4099999999999998E-3</v>
      </c>
      <c r="E248" s="79">
        <v>45915</v>
      </c>
      <c r="F248" s="88">
        <v>1059.7449999999999</v>
      </c>
      <c r="G248" s="88">
        <v>1059.7449999999999</v>
      </c>
      <c r="H248" s="89">
        <v>100</v>
      </c>
      <c r="I248" s="89">
        <v>86.91</v>
      </c>
      <c r="J248" s="75">
        <v>2.3220000000000001E-2</v>
      </c>
    </row>
    <row r="249" spans="1:10" ht="27.6" x14ac:dyDescent="0.3">
      <c r="A249" s="93">
        <v>43418</v>
      </c>
      <c r="B249" s="94" t="s">
        <v>824</v>
      </c>
      <c r="C249" s="75" t="s">
        <v>775</v>
      </c>
      <c r="D249" s="76"/>
      <c r="E249" s="79">
        <v>43783</v>
      </c>
      <c r="F249" s="88">
        <v>5500</v>
      </c>
      <c r="G249" s="88"/>
      <c r="H249" s="89">
        <v>99.364999999999995</v>
      </c>
      <c r="J249" s="75">
        <v>6.3E-3</v>
      </c>
    </row>
    <row r="250" spans="1:10" x14ac:dyDescent="0.3">
      <c r="A250" s="79">
        <v>43419</v>
      </c>
      <c r="B250" s="75" t="s">
        <v>821</v>
      </c>
      <c r="C250" s="75" t="s">
        <v>653</v>
      </c>
      <c r="D250" s="80">
        <v>2.3E-2</v>
      </c>
      <c r="E250" s="79">
        <v>44484</v>
      </c>
      <c r="F250" s="81">
        <v>2758.0659999999998</v>
      </c>
      <c r="G250" s="81">
        <v>2758.0659999999998</v>
      </c>
      <c r="H250" s="82">
        <v>99.45</v>
      </c>
      <c r="I250" s="82">
        <v>100.94</v>
      </c>
      <c r="J250" s="75">
        <v>1.976E-2</v>
      </c>
    </row>
    <row r="251" spans="1:10" x14ac:dyDescent="0.3">
      <c r="A251" s="79">
        <v>43419</v>
      </c>
      <c r="B251" s="75" t="s">
        <v>818</v>
      </c>
      <c r="C251" s="75" t="s">
        <v>653</v>
      </c>
      <c r="D251" s="80">
        <v>2.5000000000000001E-2</v>
      </c>
      <c r="E251" s="79">
        <v>45976</v>
      </c>
      <c r="F251" s="81">
        <v>1898.009</v>
      </c>
      <c r="G251" s="81">
        <v>1898.009</v>
      </c>
      <c r="H251" s="82">
        <v>99.79</v>
      </c>
      <c r="I251" s="82">
        <v>96.24</v>
      </c>
      <c r="J251" s="75">
        <v>3.1230000000000001E-2</v>
      </c>
    </row>
    <row r="252" spans="1:10" x14ac:dyDescent="0.3">
      <c r="A252" s="79">
        <v>43419</v>
      </c>
      <c r="B252" s="75" t="s">
        <v>797</v>
      </c>
      <c r="C252" s="75" t="s">
        <v>653</v>
      </c>
      <c r="D252" s="80">
        <v>2.9500000000000002E-2</v>
      </c>
      <c r="E252" s="79">
        <v>50649</v>
      </c>
      <c r="F252" s="81">
        <v>1500</v>
      </c>
      <c r="G252" s="81"/>
      <c r="H252" s="82">
        <v>99.766000000000005</v>
      </c>
      <c r="I252" s="82">
        <v>87.46</v>
      </c>
      <c r="J252" s="75">
        <v>3.8989999999999997E-2</v>
      </c>
    </row>
    <row r="253" spans="1:10" x14ac:dyDescent="0.3">
      <c r="A253" s="79">
        <v>43430</v>
      </c>
      <c r="B253" s="75" t="s">
        <v>825</v>
      </c>
      <c r="C253" s="75" t="s">
        <v>671</v>
      </c>
      <c r="D253" s="80">
        <v>1.4499999999999999E-2</v>
      </c>
      <c r="E253" s="79">
        <v>44891</v>
      </c>
      <c r="F253" s="90">
        <v>2164.127</v>
      </c>
      <c r="G253" s="90">
        <v>2164.127</v>
      </c>
      <c r="H253" s="82">
        <v>100</v>
      </c>
      <c r="I253" s="82">
        <v>100</v>
      </c>
      <c r="J253" s="75">
        <v>1.4499999999999999E-2</v>
      </c>
    </row>
    <row r="254" spans="1:10" x14ac:dyDescent="0.3">
      <c r="A254" s="79">
        <v>43430</v>
      </c>
      <c r="B254" s="75" t="s">
        <v>826</v>
      </c>
      <c r="C254" s="75" t="s">
        <v>653</v>
      </c>
      <c r="D254" s="80">
        <v>1.4499999999999999E-2</v>
      </c>
      <c r="E254" s="79">
        <v>44891</v>
      </c>
      <c r="F254" s="81"/>
      <c r="G254" s="81"/>
      <c r="H254" s="82">
        <v>100</v>
      </c>
      <c r="I254" s="82">
        <v>100</v>
      </c>
      <c r="J254" s="75">
        <v>1.4499999999999999E-2</v>
      </c>
    </row>
    <row r="255" spans="1:10" x14ac:dyDescent="0.3">
      <c r="A255" s="79">
        <v>43433</v>
      </c>
      <c r="B255" s="75" t="s">
        <v>803</v>
      </c>
      <c r="C255" s="75" t="s">
        <v>671</v>
      </c>
      <c r="D255" s="80">
        <v>1E-3</v>
      </c>
      <c r="E255" s="79">
        <v>45061</v>
      </c>
      <c r="F255" s="81">
        <v>1000</v>
      </c>
      <c r="G255" s="81">
        <v>1000</v>
      </c>
      <c r="H255" s="82">
        <v>100</v>
      </c>
      <c r="I255" s="82">
        <v>94.19</v>
      </c>
      <c r="J255" s="75">
        <v>1.455E-2</v>
      </c>
    </row>
    <row r="256" spans="1:10" x14ac:dyDescent="0.3">
      <c r="A256" s="91">
        <v>43433</v>
      </c>
      <c r="B256" s="92" t="s">
        <v>822</v>
      </c>
      <c r="C256" s="75" t="s">
        <v>773</v>
      </c>
      <c r="D256" s="76"/>
      <c r="E256" s="79">
        <v>44162</v>
      </c>
      <c r="F256" s="88">
        <v>2500</v>
      </c>
      <c r="G256" s="88"/>
      <c r="H256" s="89">
        <v>96.700999999999993</v>
      </c>
      <c r="I256" s="89">
        <v>98.042000000000002</v>
      </c>
      <c r="J256" s="75">
        <v>9.9500000000000005E-3</v>
      </c>
    </row>
    <row r="257" spans="1:10" ht="27.6" x14ac:dyDescent="0.3">
      <c r="A257" s="93">
        <v>43434</v>
      </c>
      <c r="B257" s="94" t="s">
        <v>827</v>
      </c>
      <c r="C257" s="75" t="s">
        <v>775</v>
      </c>
      <c r="D257" s="76"/>
      <c r="E257" s="79">
        <v>43616</v>
      </c>
      <c r="F257" s="88">
        <v>6500</v>
      </c>
      <c r="G257" s="88"/>
      <c r="H257" s="89">
        <v>99.918000000000006</v>
      </c>
      <c r="J257" s="75">
        <v>1.6300000000000002E-3</v>
      </c>
    </row>
    <row r="258" spans="1:10" x14ac:dyDescent="0.3">
      <c r="A258" s="79">
        <v>43437</v>
      </c>
      <c r="B258" s="75" t="s">
        <v>816</v>
      </c>
      <c r="C258" s="75" t="s">
        <v>653</v>
      </c>
      <c r="D258" s="80">
        <v>2.4500000000000001E-2</v>
      </c>
      <c r="E258" s="79">
        <v>45200</v>
      </c>
      <c r="F258" s="81">
        <v>2300</v>
      </c>
      <c r="G258" s="81">
        <v>2300</v>
      </c>
      <c r="H258" s="82">
        <v>100</v>
      </c>
      <c r="I258" s="82">
        <v>100.53</v>
      </c>
      <c r="J258" s="75">
        <v>2.3450000000000002E-2</v>
      </c>
    </row>
    <row r="259" spans="1:10" x14ac:dyDescent="0.3">
      <c r="A259" s="79">
        <v>43437</v>
      </c>
      <c r="B259" s="75" t="s">
        <v>813</v>
      </c>
      <c r="C259" s="75" t="s">
        <v>653</v>
      </c>
      <c r="D259" s="80">
        <v>2.7999999999999997E-2</v>
      </c>
      <c r="E259" s="79">
        <v>47088</v>
      </c>
      <c r="F259" s="81">
        <v>2587.5</v>
      </c>
      <c r="G259" s="81"/>
      <c r="H259" s="82">
        <v>99.54</v>
      </c>
      <c r="I259" s="82">
        <v>96.52</v>
      </c>
      <c r="J259" s="75">
        <v>3.2349999999999997E-2</v>
      </c>
    </row>
    <row r="260" spans="1:10" x14ac:dyDescent="0.3">
      <c r="A260" s="86">
        <v>43437</v>
      </c>
      <c r="B260" s="75" t="s">
        <v>807</v>
      </c>
      <c r="C260" s="75" t="s">
        <v>727</v>
      </c>
      <c r="D260" s="87">
        <v>1.4099999999999998E-3</v>
      </c>
      <c r="E260" s="79">
        <v>45915</v>
      </c>
      <c r="F260" s="88">
        <v>702.20799999999997</v>
      </c>
      <c r="G260" s="88">
        <v>702.20799999999997</v>
      </c>
      <c r="H260" s="89">
        <v>100</v>
      </c>
      <c r="I260" s="89">
        <v>87.13</v>
      </c>
      <c r="J260" s="75">
        <v>2.3109999999999999E-2</v>
      </c>
    </row>
    <row r="261" spans="1:10" x14ac:dyDescent="0.3">
      <c r="A261" s="86">
        <v>43437</v>
      </c>
      <c r="B261" s="75" t="s">
        <v>768</v>
      </c>
      <c r="C261" s="75" t="s">
        <v>727</v>
      </c>
      <c r="D261" s="87">
        <v>4.6800000000000001E-3</v>
      </c>
      <c r="E261" s="79">
        <v>45580</v>
      </c>
      <c r="F261" s="88">
        <v>700.20600000000002</v>
      </c>
      <c r="G261" s="88"/>
      <c r="H261" s="89">
        <v>99.5</v>
      </c>
      <c r="I261" s="89">
        <v>92.28</v>
      </c>
      <c r="J261" s="75">
        <v>2.2210000000000001E-2</v>
      </c>
    </row>
    <row r="262" spans="1:10" x14ac:dyDescent="0.3">
      <c r="A262" s="79">
        <v>43447</v>
      </c>
      <c r="B262" s="75" t="s">
        <v>821</v>
      </c>
      <c r="C262" s="75" t="s">
        <v>653</v>
      </c>
      <c r="D262" s="80">
        <v>2.3E-2</v>
      </c>
      <c r="E262" s="79">
        <v>44484</v>
      </c>
      <c r="F262" s="81">
        <v>3200</v>
      </c>
      <c r="G262" s="81">
        <v>3200</v>
      </c>
      <c r="H262" s="82">
        <v>99.45</v>
      </c>
      <c r="I262" s="82">
        <v>102.151</v>
      </c>
      <c r="J262" s="75">
        <v>1.528E-2</v>
      </c>
    </row>
    <row r="263" spans="1:10" ht="27.6" x14ac:dyDescent="0.3">
      <c r="A263" s="93">
        <v>43448</v>
      </c>
      <c r="B263" s="94" t="s">
        <v>828</v>
      </c>
      <c r="C263" s="75" t="s">
        <v>775</v>
      </c>
      <c r="D263" s="76"/>
      <c r="E263" s="79">
        <v>43812</v>
      </c>
      <c r="F263" s="88">
        <v>6050</v>
      </c>
      <c r="G263" s="88"/>
      <c r="H263" s="89">
        <v>99.626999999999995</v>
      </c>
      <c r="J263" s="75">
        <v>3.7000000000000002E-3</v>
      </c>
    </row>
    <row r="264" spans="1:10" x14ac:dyDescent="0.3">
      <c r="A264" s="79">
        <v>43467</v>
      </c>
      <c r="B264" s="75" t="s">
        <v>816</v>
      </c>
      <c r="C264" s="75" t="s">
        <v>653</v>
      </c>
      <c r="D264" s="80">
        <v>2.4500000000000001E-2</v>
      </c>
      <c r="E264" s="79">
        <v>45200</v>
      </c>
      <c r="F264" s="81">
        <v>2300</v>
      </c>
      <c r="G264" s="81">
        <v>2300</v>
      </c>
      <c r="H264" s="82">
        <v>100</v>
      </c>
      <c r="I264" s="82">
        <v>103.03</v>
      </c>
      <c r="J264" s="75">
        <v>1.788E-2</v>
      </c>
    </row>
    <row r="265" spans="1:10" x14ac:dyDescent="0.3">
      <c r="A265" s="79">
        <v>43467</v>
      </c>
      <c r="B265" s="75" t="s">
        <v>813</v>
      </c>
      <c r="C265" s="75" t="s">
        <v>653</v>
      </c>
      <c r="D265" s="80">
        <v>2.7999999999999997E-2</v>
      </c>
      <c r="E265" s="79">
        <v>47088</v>
      </c>
      <c r="F265" s="81">
        <v>1738.0519999999999</v>
      </c>
      <c r="G265" s="81"/>
      <c r="H265" s="82">
        <v>99.54</v>
      </c>
      <c r="I265" s="82">
        <v>101.04</v>
      </c>
      <c r="J265" s="75">
        <v>2.6980000000000001E-2</v>
      </c>
    </row>
    <row r="266" spans="1:10" x14ac:dyDescent="0.3">
      <c r="A266" s="79">
        <v>43467</v>
      </c>
      <c r="B266" s="75" t="s">
        <v>798</v>
      </c>
      <c r="C266" s="75" t="s">
        <v>653</v>
      </c>
      <c r="D266" s="80">
        <v>0.02</v>
      </c>
      <c r="E266" s="79">
        <v>46784</v>
      </c>
      <c r="F266" s="81">
        <v>849.447</v>
      </c>
      <c r="G266" s="81">
        <v>849.447</v>
      </c>
      <c r="H266" s="82">
        <v>99.55</v>
      </c>
      <c r="I266" s="82">
        <v>96.11</v>
      </c>
      <c r="J266" s="75">
        <v>2.496E-2</v>
      </c>
    </row>
    <row r="267" spans="1:10" x14ac:dyDescent="0.3">
      <c r="A267" s="86">
        <v>43467</v>
      </c>
      <c r="B267" s="75" t="s">
        <v>807</v>
      </c>
      <c r="C267" s="75" t="s">
        <v>727</v>
      </c>
      <c r="D267" s="87">
        <v>1.4099999999999998E-3</v>
      </c>
      <c r="E267" s="79">
        <v>45915</v>
      </c>
      <c r="F267" s="88">
        <v>862.5</v>
      </c>
      <c r="G267" s="88">
        <v>362.5</v>
      </c>
      <c r="H267" s="89">
        <v>100</v>
      </c>
      <c r="I267" s="89">
        <v>90.25</v>
      </c>
      <c r="J267" s="75">
        <v>1.8079999999999999E-2</v>
      </c>
    </row>
    <row r="268" spans="1:10" x14ac:dyDescent="0.3">
      <c r="A268" s="91">
        <v>43467</v>
      </c>
      <c r="B268" s="92" t="s">
        <v>822</v>
      </c>
      <c r="C268" s="75" t="s">
        <v>773</v>
      </c>
      <c r="D268" s="76"/>
      <c r="E268" s="79">
        <v>44162</v>
      </c>
      <c r="F268" s="88">
        <v>2300</v>
      </c>
      <c r="G268" s="88"/>
      <c r="H268" s="89">
        <v>96.700999999999993</v>
      </c>
      <c r="I268" s="89">
        <v>98.683000000000007</v>
      </c>
      <c r="J268" s="75">
        <v>6.9899999999999997E-3</v>
      </c>
    </row>
    <row r="269" spans="1:10" ht="27.6" x14ac:dyDescent="0.3">
      <c r="A269" s="93">
        <v>43467</v>
      </c>
      <c r="B269" s="94" t="s">
        <v>829</v>
      </c>
      <c r="C269" s="75" t="s">
        <v>775</v>
      </c>
      <c r="D269" s="76"/>
      <c r="E269" s="79">
        <v>43644</v>
      </c>
      <c r="F269" s="88">
        <v>7150</v>
      </c>
      <c r="G269" s="88"/>
      <c r="H269" s="89">
        <v>99.894000000000005</v>
      </c>
      <c r="J269" s="75">
        <v>2.15E-3</v>
      </c>
    </row>
    <row r="270" spans="1:10" ht="27.6" x14ac:dyDescent="0.3">
      <c r="A270" s="93">
        <v>43479</v>
      </c>
      <c r="B270" s="94" t="s">
        <v>830</v>
      </c>
      <c r="C270" s="75" t="s">
        <v>775</v>
      </c>
      <c r="D270" s="76"/>
      <c r="E270" s="79">
        <v>43844</v>
      </c>
      <c r="F270" s="88">
        <v>7700</v>
      </c>
      <c r="G270" s="88"/>
      <c r="H270" s="89">
        <v>99.712000000000003</v>
      </c>
      <c r="J270" s="75">
        <v>2.8499999999999997E-3</v>
      </c>
    </row>
    <row r="271" spans="1:10" x14ac:dyDescent="0.3">
      <c r="A271" s="79">
        <v>43480</v>
      </c>
      <c r="B271" s="75" t="s">
        <v>821</v>
      </c>
      <c r="C271" s="75" t="s">
        <v>653</v>
      </c>
      <c r="D271" s="80">
        <v>2.3E-2</v>
      </c>
      <c r="E271" s="79">
        <v>44484</v>
      </c>
      <c r="F271" s="81">
        <v>3450</v>
      </c>
      <c r="G271" s="81">
        <v>3450</v>
      </c>
      <c r="H271" s="82">
        <v>99.45</v>
      </c>
      <c r="I271" s="82">
        <v>103.34</v>
      </c>
      <c r="J271" s="75">
        <v>1.0660000000000001E-2</v>
      </c>
    </row>
    <row r="272" spans="1:10" x14ac:dyDescent="0.3">
      <c r="A272" s="79">
        <v>43480</v>
      </c>
      <c r="B272" s="75" t="s">
        <v>818</v>
      </c>
      <c r="C272" s="75" t="s">
        <v>653</v>
      </c>
      <c r="D272" s="80">
        <v>2.5000000000000001E-2</v>
      </c>
      <c r="E272" s="79">
        <v>45976</v>
      </c>
      <c r="F272" s="81">
        <v>2587.5</v>
      </c>
      <c r="G272" s="81">
        <v>2587.5</v>
      </c>
      <c r="H272" s="82">
        <v>99.79</v>
      </c>
      <c r="I272" s="82">
        <v>101.02</v>
      </c>
      <c r="J272" s="75">
        <v>2.349E-2</v>
      </c>
    </row>
    <row r="273" spans="1:10" x14ac:dyDescent="0.3">
      <c r="A273" s="79">
        <v>43480</v>
      </c>
      <c r="B273" s="75" t="s">
        <v>776</v>
      </c>
      <c r="C273" s="75" t="s">
        <v>653</v>
      </c>
      <c r="D273" s="80">
        <v>3.4500000000000003E-2</v>
      </c>
      <c r="E273" s="79">
        <v>54118</v>
      </c>
      <c r="F273" s="81">
        <v>1499.65</v>
      </c>
      <c r="G273" s="81">
        <v>1499.65</v>
      </c>
      <c r="H273" s="82">
        <v>98.956000000000003</v>
      </c>
      <c r="I273" s="82">
        <v>96.46</v>
      </c>
      <c r="J273" s="75">
        <v>3.6810000000000002E-2</v>
      </c>
    </row>
    <row r="274" spans="1:10" x14ac:dyDescent="0.3">
      <c r="A274" s="79">
        <v>43487</v>
      </c>
      <c r="B274" s="75" t="s">
        <v>831</v>
      </c>
      <c r="C274" s="75" t="s">
        <v>653</v>
      </c>
      <c r="D274" s="80">
        <v>3.3500000000000002E-2</v>
      </c>
      <c r="E274" s="79">
        <v>49369</v>
      </c>
      <c r="F274" s="81">
        <v>10000</v>
      </c>
      <c r="G274" s="81">
        <v>10000</v>
      </c>
      <c r="H274" s="82">
        <v>99.608999999999995</v>
      </c>
      <c r="I274" s="82">
        <v>99.608999999999995</v>
      </c>
      <c r="J274" s="75">
        <v>3.4099999999999998E-2</v>
      </c>
    </row>
    <row r="275" spans="1:10" x14ac:dyDescent="0.3">
      <c r="A275" s="79">
        <v>43494</v>
      </c>
      <c r="B275" s="75" t="s">
        <v>764</v>
      </c>
      <c r="C275" s="75" t="s">
        <v>671</v>
      </c>
      <c r="D275" s="80">
        <v>1.3680000000000001E-2</v>
      </c>
      <c r="E275" s="79">
        <v>46888</v>
      </c>
      <c r="F275" s="81">
        <v>845.3</v>
      </c>
      <c r="G275" s="81">
        <v>845.3</v>
      </c>
      <c r="H275" s="82">
        <v>99.878</v>
      </c>
      <c r="I275" s="82">
        <v>96.68</v>
      </c>
      <c r="J275" s="75">
        <v>1.695E-2</v>
      </c>
    </row>
    <row r="276" spans="1:10" x14ac:dyDescent="0.3">
      <c r="A276" s="79">
        <v>43494</v>
      </c>
      <c r="B276" s="75" t="s">
        <v>685</v>
      </c>
      <c r="C276" s="75" t="s">
        <v>671</v>
      </c>
      <c r="D276" s="80">
        <v>2.5499999999999998E-2</v>
      </c>
      <c r="E276" s="79">
        <v>51759</v>
      </c>
      <c r="F276" s="81">
        <v>485.64</v>
      </c>
      <c r="G276" s="81">
        <v>485.64</v>
      </c>
      <c r="H276" s="82">
        <v>98.891000000000005</v>
      </c>
      <c r="I276" s="82">
        <v>105.12</v>
      </c>
      <c r="J276" s="75">
        <v>2.2719999999999997E-2</v>
      </c>
    </row>
    <row r="277" spans="1:10" x14ac:dyDescent="0.3">
      <c r="A277" s="91">
        <v>43494</v>
      </c>
      <c r="B277" s="92" t="s">
        <v>822</v>
      </c>
      <c r="C277" s="75" t="s">
        <v>773</v>
      </c>
      <c r="D277" s="76"/>
      <c r="E277" s="79">
        <v>44162</v>
      </c>
      <c r="F277" s="88">
        <v>2746.1460000000002</v>
      </c>
      <c r="G277" s="88"/>
      <c r="H277" s="89">
        <v>96.700999999999993</v>
      </c>
      <c r="I277" s="89">
        <v>99.332999999999998</v>
      </c>
      <c r="J277" s="75">
        <v>3.6600000000000001E-3</v>
      </c>
    </row>
    <row r="278" spans="1:10" ht="27.6" x14ac:dyDescent="0.3">
      <c r="A278" s="93">
        <v>43496</v>
      </c>
      <c r="B278" s="94" t="s">
        <v>832</v>
      </c>
      <c r="C278" s="75" t="s">
        <v>775</v>
      </c>
      <c r="D278" s="76"/>
      <c r="E278" s="79">
        <v>43677</v>
      </c>
      <c r="F278" s="88">
        <v>7150</v>
      </c>
      <c r="G278" s="88"/>
      <c r="H278" s="89">
        <v>100.01300000000001</v>
      </c>
      <c r="J278" s="75">
        <v>-2.5000000000000001E-4</v>
      </c>
    </row>
    <row r="279" spans="1:10" x14ac:dyDescent="0.3">
      <c r="A279" s="79">
        <v>43497</v>
      </c>
      <c r="B279" s="75" t="s">
        <v>816</v>
      </c>
      <c r="C279" s="75" t="s">
        <v>653</v>
      </c>
      <c r="D279" s="80">
        <v>2.4500000000000001E-2</v>
      </c>
      <c r="E279" s="79">
        <v>45200</v>
      </c>
      <c r="F279" s="81">
        <v>3162.5</v>
      </c>
      <c r="G279" s="81">
        <v>3162.5</v>
      </c>
      <c r="H279" s="82">
        <v>100</v>
      </c>
      <c r="I279" s="82">
        <v>104.34</v>
      </c>
      <c r="J279" s="75">
        <v>1.4879999999999999E-2</v>
      </c>
    </row>
    <row r="280" spans="1:10" x14ac:dyDescent="0.3">
      <c r="A280" s="79">
        <v>43497</v>
      </c>
      <c r="B280" s="75" t="s">
        <v>813</v>
      </c>
      <c r="C280" s="75" t="s">
        <v>653</v>
      </c>
      <c r="D280" s="80">
        <v>2.7999999999999997E-2</v>
      </c>
      <c r="E280" s="79">
        <v>47088</v>
      </c>
      <c r="F280" s="81">
        <v>2875</v>
      </c>
      <c r="G280" s="81"/>
      <c r="H280" s="82">
        <v>99.54</v>
      </c>
      <c r="I280" s="82">
        <v>101.86</v>
      </c>
      <c r="J280" s="75">
        <v>2.6009999999999998E-2</v>
      </c>
    </row>
    <row r="281" spans="1:10" x14ac:dyDescent="0.3">
      <c r="A281" s="86">
        <v>43497</v>
      </c>
      <c r="B281" s="75" t="s">
        <v>833</v>
      </c>
      <c r="C281" s="75" t="s">
        <v>727</v>
      </c>
      <c r="D281" s="87">
        <v>7.7099999999999998E-3</v>
      </c>
      <c r="E281" s="79">
        <v>45672</v>
      </c>
      <c r="F281" s="88">
        <v>3575</v>
      </c>
      <c r="G281" s="88">
        <v>3575</v>
      </c>
      <c r="H281" s="89">
        <v>99.69</v>
      </c>
      <c r="I281" s="89">
        <v>99.69</v>
      </c>
      <c r="J281" s="75">
        <v>1.652E-2</v>
      </c>
    </row>
    <row r="282" spans="1:10" x14ac:dyDescent="0.3">
      <c r="A282" s="79">
        <v>43509</v>
      </c>
      <c r="B282" s="75" t="s">
        <v>834</v>
      </c>
      <c r="C282" s="75" t="s">
        <v>653</v>
      </c>
      <c r="D282" s="80">
        <v>3.85E-2</v>
      </c>
      <c r="E282" s="79">
        <v>54667</v>
      </c>
      <c r="F282" s="81">
        <v>8000</v>
      </c>
      <c r="G282" s="81">
        <v>8000</v>
      </c>
      <c r="H282" s="82">
        <v>99.593999999999994</v>
      </c>
      <c r="I282" s="82">
        <v>99.593999999999994</v>
      </c>
      <c r="J282" s="75">
        <v>3.9100000000000003E-2</v>
      </c>
    </row>
    <row r="283" spans="1:10" ht="27.6" x14ac:dyDescent="0.3">
      <c r="A283" s="93">
        <v>43510</v>
      </c>
      <c r="B283" s="94" t="s">
        <v>835</v>
      </c>
      <c r="C283" s="75" t="s">
        <v>775</v>
      </c>
      <c r="D283" s="76"/>
      <c r="E283" s="79">
        <v>43875</v>
      </c>
      <c r="F283" s="88">
        <v>6500</v>
      </c>
      <c r="G283" s="88"/>
      <c r="H283" s="89">
        <v>99.816999999999993</v>
      </c>
      <c r="J283" s="75">
        <v>1.81E-3</v>
      </c>
    </row>
    <row r="284" spans="1:10" x14ac:dyDescent="0.3">
      <c r="A284" s="79">
        <v>43511</v>
      </c>
      <c r="B284" s="75" t="s">
        <v>821</v>
      </c>
      <c r="C284" s="75" t="s">
        <v>653</v>
      </c>
      <c r="D284" s="80">
        <v>2.3E-2</v>
      </c>
      <c r="E284" s="79">
        <v>44484</v>
      </c>
      <c r="F284" s="81">
        <v>2250.5</v>
      </c>
      <c r="G284" s="81"/>
      <c r="H284" s="82">
        <v>99.45</v>
      </c>
      <c r="I284" s="82">
        <v>103.44</v>
      </c>
      <c r="J284" s="75">
        <v>9.8999999999999991E-3</v>
      </c>
    </row>
    <row r="285" spans="1:10" x14ac:dyDescent="0.3">
      <c r="A285" s="79">
        <v>43511</v>
      </c>
      <c r="B285" s="75" t="s">
        <v>818</v>
      </c>
      <c r="C285" s="75" t="s">
        <v>653</v>
      </c>
      <c r="D285" s="80">
        <v>2.5000000000000001E-2</v>
      </c>
      <c r="E285" s="79">
        <v>45976</v>
      </c>
      <c r="F285" s="81">
        <v>2587.5</v>
      </c>
      <c r="G285" s="81">
        <v>2587.5</v>
      </c>
      <c r="H285" s="82">
        <v>99.79</v>
      </c>
      <c r="I285" s="82">
        <v>101.59</v>
      </c>
      <c r="J285" s="75">
        <v>2.2550000000000001E-2</v>
      </c>
    </row>
    <row r="286" spans="1:10" x14ac:dyDescent="0.3">
      <c r="A286" s="79">
        <v>43522</v>
      </c>
      <c r="B286" s="75" t="s">
        <v>803</v>
      </c>
      <c r="C286" s="75" t="s">
        <v>671</v>
      </c>
      <c r="D286" s="80">
        <v>1E-3</v>
      </c>
      <c r="E286" s="79">
        <v>45061</v>
      </c>
      <c r="F286" s="81">
        <v>976.98199999999997</v>
      </c>
      <c r="G286" s="81">
        <v>976.98199999999997</v>
      </c>
      <c r="H286" s="82">
        <v>100</v>
      </c>
      <c r="I286" s="82">
        <v>95.9</v>
      </c>
      <c r="J286" s="75">
        <v>1.1009999999999999E-2</v>
      </c>
    </row>
    <row r="287" spans="1:10" x14ac:dyDescent="0.3">
      <c r="A287" s="79">
        <v>43522</v>
      </c>
      <c r="B287" s="75" t="s">
        <v>735</v>
      </c>
      <c r="C287" s="75" t="s">
        <v>671</v>
      </c>
      <c r="D287" s="80">
        <v>1.306E-2</v>
      </c>
      <c r="E287" s="79">
        <v>48472</v>
      </c>
      <c r="F287" s="81"/>
      <c r="G287" s="81"/>
      <c r="H287" s="82">
        <v>99.772000000000006</v>
      </c>
      <c r="I287" s="82">
        <v>88.64</v>
      </c>
      <c r="J287" s="75">
        <v>2.2380000000000001E-2</v>
      </c>
    </row>
    <row r="288" spans="1:10" x14ac:dyDescent="0.3">
      <c r="A288" s="91">
        <v>43522</v>
      </c>
      <c r="B288" s="92" t="s">
        <v>822</v>
      </c>
      <c r="C288" s="75" t="s">
        <v>773</v>
      </c>
      <c r="D288" s="76">
        <v>0</v>
      </c>
      <c r="E288" s="79">
        <v>44162</v>
      </c>
      <c r="F288" s="88">
        <v>2587.5</v>
      </c>
      <c r="G288" s="88"/>
      <c r="H288" s="89">
        <v>96.700999999999993</v>
      </c>
      <c r="I288" s="89">
        <v>98.97</v>
      </c>
      <c r="J288" s="75">
        <v>5.9199999999999999E-3</v>
      </c>
    </row>
    <row r="289" spans="1:10" ht="27.6" x14ac:dyDescent="0.3">
      <c r="A289" s="93">
        <v>43524</v>
      </c>
      <c r="B289" s="94" t="s">
        <v>836</v>
      </c>
      <c r="C289" s="75" t="s">
        <v>775</v>
      </c>
      <c r="D289" s="76">
        <v>0</v>
      </c>
      <c r="E289" s="79">
        <v>43707</v>
      </c>
      <c r="F289" s="88">
        <v>6000</v>
      </c>
      <c r="G289" s="88"/>
      <c r="H289" s="89">
        <v>100.004</v>
      </c>
      <c r="J289" s="75">
        <v>-7.0000000000000007E-5</v>
      </c>
    </row>
    <row r="290" spans="1:10" x14ac:dyDescent="0.3">
      <c r="A290" s="79">
        <v>43525</v>
      </c>
      <c r="B290" s="75" t="s">
        <v>837</v>
      </c>
      <c r="C290" s="75" t="s">
        <v>653</v>
      </c>
      <c r="D290" s="80">
        <v>0.03</v>
      </c>
      <c r="E290" s="79">
        <v>47331</v>
      </c>
      <c r="F290" s="81">
        <v>4000</v>
      </c>
      <c r="G290" s="81"/>
      <c r="H290" s="82">
        <v>100</v>
      </c>
      <c r="I290" s="82">
        <v>101.85</v>
      </c>
      <c r="J290" s="75">
        <v>2.8130000000000002E-2</v>
      </c>
    </row>
    <row r="291" spans="1:10" x14ac:dyDescent="0.3">
      <c r="A291" s="79">
        <v>43525</v>
      </c>
      <c r="B291" s="75" t="s">
        <v>816</v>
      </c>
      <c r="C291" s="75" t="s">
        <v>653</v>
      </c>
      <c r="D291" s="80">
        <v>2.4500000000000001E-2</v>
      </c>
      <c r="E291" s="79">
        <v>45200</v>
      </c>
      <c r="F291" s="81">
        <v>2000</v>
      </c>
      <c r="G291" s="81">
        <v>2000</v>
      </c>
      <c r="H291" s="82">
        <v>100</v>
      </c>
      <c r="I291" s="82">
        <v>103.82</v>
      </c>
      <c r="J291" s="75">
        <v>1.5880000000000002E-2</v>
      </c>
    </row>
    <row r="292" spans="1:10" x14ac:dyDescent="0.3">
      <c r="A292" s="86">
        <v>43525</v>
      </c>
      <c r="B292" s="75" t="s">
        <v>833</v>
      </c>
      <c r="C292" s="75" t="s">
        <v>727</v>
      </c>
      <c r="D292" s="87">
        <v>7.7099999999999998E-3</v>
      </c>
      <c r="E292" s="79">
        <v>45672</v>
      </c>
      <c r="F292" s="88">
        <v>1250</v>
      </c>
      <c r="G292" s="88">
        <v>1250</v>
      </c>
      <c r="H292" s="89">
        <v>99.69</v>
      </c>
      <c r="I292" s="89">
        <v>98.68</v>
      </c>
      <c r="J292" s="75">
        <v>1.8319999999999999E-2</v>
      </c>
    </row>
    <row r="293" spans="1:10" ht="27.6" x14ac:dyDescent="0.3">
      <c r="A293" s="93">
        <v>43538</v>
      </c>
      <c r="B293" s="94" t="s">
        <v>838</v>
      </c>
      <c r="C293" s="75" t="s">
        <v>775</v>
      </c>
      <c r="D293" s="76"/>
      <c r="E293" s="79">
        <v>43903</v>
      </c>
      <c r="F293" s="88">
        <v>6525</v>
      </c>
      <c r="G293" s="88"/>
      <c r="H293" s="89">
        <v>99.938999999999993</v>
      </c>
      <c r="J293" s="75">
        <v>5.9999999999999995E-4</v>
      </c>
    </row>
    <row r="294" spans="1:10" x14ac:dyDescent="0.3">
      <c r="A294" s="79">
        <v>43539</v>
      </c>
      <c r="B294" s="75" t="s">
        <v>839</v>
      </c>
      <c r="C294" s="75" t="s">
        <v>653</v>
      </c>
      <c r="D294" s="80">
        <v>0.01</v>
      </c>
      <c r="E294" s="79">
        <v>44757</v>
      </c>
      <c r="F294" s="81">
        <v>5200</v>
      </c>
      <c r="G294" s="81"/>
      <c r="H294" s="82">
        <v>99.8</v>
      </c>
      <c r="I294" s="82">
        <v>99.8</v>
      </c>
      <c r="J294" s="75">
        <v>1.064E-2</v>
      </c>
    </row>
    <row r="295" spans="1:10" x14ac:dyDescent="0.3">
      <c r="A295" s="79">
        <v>43539</v>
      </c>
      <c r="B295" s="75" t="s">
        <v>818</v>
      </c>
      <c r="C295" s="75" t="s">
        <v>653</v>
      </c>
      <c r="D295" s="80">
        <v>2.5000000000000001E-2</v>
      </c>
      <c r="E295" s="79">
        <v>45976</v>
      </c>
      <c r="F295" s="81">
        <v>2875</v>
      </c>
      <c r="G295" s="81">
        <v>2875</v>
      </c>
      <c r="H295" s="82">
        <v>99.79</v>
      </c>
      <c r="I295" s="82">
        <v>102.84</v>
      </c>
      <c r="J295" s="75">
        <v>2.051E-2</v>
      </c>
    </row>
    <row r="296" spans="1:10" x14ac:dyDescent="0.3">
      <c r="A296" s="79">
        <v>43539</v>
      </c>
      <c r="B296" s="75" t="s">
        <v>797</v>
      </c>
      <c r="C296" s="75" t="s">
        <v>653</v>
      </c>
      <c r="D296" s="80">
        <v>2.9500000000000002E-2</v>
      </c>
      <c r="E296" s="79">
        <v>50649</v>
      </c>
      <c r="F296" s="81">
        <v>1500</v>
      </c>
      <c r="G296" s="81"/>
      <c r="H296" s="82">
        <v>99.766000000000005</v>
      </c>
      <c r="I296" s="82">
        <v>94.75</v>
      </c>
      <c r="J296" s="75">
        <v>3.3460000000000004E-2</v>
      </c>
    </row>
    <row r="297" spans="1:10" x14ac:dyDescent="0.3">
      <c r="A297" s="79">
        <v>43552</v>
      </c>
      <c r="B297" s="75" t="s">
        <v>764</v>
      </c>
      <c r="C297" s="75" t="s">
        <v>671</v>
      </c>
      <c r="D297" s="80">
        <v>1.3680000000000001E-2</v>
      </c>
      <c r="E297" s="79">
        <v>46888</v>
      </c>
      <c r="F297" s="81">
        <v>1069.5</v>
      </c>
      <c r="G297" s="81">
        <v>1069.5</v>
      </c>
      <c r="H297" s="82">
        <v>99.878</v>
      </c>
      <c r="I297" s="82">
        <v>97.53</v>
      </c>
      <c r="J297" s="75">
        <v>0.15978999999999999</v>
      </c>
    </row>
    <row r="298" spans="1:10" x14ac:dyDescent="0.3">
      <c r="A298" s="91">
        <v>43552</v>
      </c>
      <c r="B298" s="92" t="s">
        <v>822</v>
      </c>
      <c r="C298" s="75" t="s">
        <v>773</v>
      </c>
      <c r="D298" s="76"/>
      <c r="E298" s="79">
        <v>44162</v>
      </c>
      <c r="F298" s="88">
        <v>2300</v>
      </c>
      <c r="G298" s="88"/>
      <c r="H298" s="89">
        <v>96.700999999999993</v>
      </c>
      <c r="I298" s="89">
        <v>99.521000000000001</v>
      </c>
      <c r="J298" s="75">
        <v>2.8799999999999997E-3</v>
      </c>
    </row>
    <row r="299" spans="1:10" ht="27.6" x14ac:dyDescent="0.3">
      <c r="A299" s="93">
        <v>43553</v>
      </c>
      <c r="B299" s="94" t="s">
        <v>840</v>
      </c>
      <c r="C299" s="75" t="s">
        <v>775</v>
      </c>
      <c r="D299" s="76"/>
      <c r="E299" s="79">
        <v>43738</v>
      </c>
      <c r="F299" s="88">
        <v>6600</v>
      </c>
      <c r="G299" s="88"/>
      <c r="H299" s="89">
        <v>100.032</v>
      </c>
      <c r="J299" s="75">
        <v>-6.2E-4</v>
      </c>
    </row>
    <row r="300" spans="1:10" x14ac:dyDescent="0.3">
      <c r="A300" s="79">
        <v>43556</v>
      </c>
      <c r="B300" s="75" t="s">
        <v>841</v>
      </c>
      <c r="C300" s="75" t="s">
        <v>653</v>
      </c>
      <c r="D300" s="80">
        <v>1.7500000000000002E-2</v>
      </c>
      <c r="E300" s="79">
        <v>45474</v>
      </c>
      <c r="F300" s="81">
        <v>4223.92</v>
      </c>
      <c r="G300" s="81">
        <v>4223.92</v>
      </c>
      <c r="H300" s="82">
        <v>100</v>
      </c>
      <c r="I300" s="82">
        <v>100.24</v>
      </c>
      <c r="J300" s="75">
        <v>1.7090000000000001E-2</v>
      </c>
    </row>
    <row r="301" spans="1:10" x14ac:dyDescent="0.3">
      <c r="A301" s="79">
        <v>43556</v>
      </c>
      <c r="B301" s="75" t="s">
        <v>837</v>
      </c>
      <c r="C301" s="75" t="s">
        <v>653</v>
      </c>
      <c r="D301" s="80">
        <v>0.03</v>
      </c>
      <c r="E301" s="79">
        <v>47331</v>
      </c>
      <c r="F301" s="81">
        <v>3162.5</v>
      </c>
      <c r="G301" s="81"/>
      <c r="H301" s="82">
        <v>100</v>
      </c>
      <c r="I301" s="82">
        <v>103.64</v>
      </c>
      <c r="J301" s="75">
        <v>2.613E-2</v>
      </c>
    </row>
    <row r="302" spans="1:10" x14ac:dyDescent="0.3">
      <c r="A302" s="86">
        <v>43556</v>
      </c>
      <c r="B302" s="75" t="s">
        <v>833</v>
      </c>
      <c r="C302" s="75" t="s">
        <v>727</v>
      </c>
      <c r="D302" s="87">
        <v>7.7099999999999998E-3</v>
      </c>
      <c r="E302" s="79">
        <v>45672</v>
      </c>
      <c r="F302" s="88">
        <v>1150</v>
      </c>
      <c r="G302" s="88">
        <v>1150</v>
      </c>
      <c r="H302" s="89">
        <v>99.69</v>
      </c>
      <c r="I302" s="89">
        <v>98.72</v>
      </c>
      <c r="J302" s="75">
        <v>1.8280000000000001E-2</v>
      </c>
    </row>
    <row r="303" spans="1:10" ht="27.6" x14ac:dyDescent="0.3">
      <c r="A303" s="93">
        <v>43567</v>
      </c>
      <c r="B303" s="94" t="s">
        <v>842</v>
      </c>
      <c r="C303" s="75" t="s">
        <v>775</v>
      </c>
      <c r="D303" s="76"/>
      <c r="E303" s="79">
        <v>43935</v>
      </c>
      <c r="F303" s="88">
        <v>6101.5</v>
      </c>
      <c r="G303" s="88"/>
      <c r="H303" s="89">
        <v>99.927999999999997</v>
      </c>
      <c r="J303" s="75">
        <v>7.000000000000001E-4</v>
      </c>
    </row>
    <row r="304" spans="1:10" x14ac:dyDescent="0.3">
      <c r="A304" s="79">
        <v>43570</v>
      </c>
      <c r="B304" s="75" t="s">
        <v>843</v>
      </c>
      <c r="C304" s="75" t="s">
        <v>653</v>
      </c>
      <c r="D304" s="80">
        <v>2.1000000000000001E-2</v>
      </c>
      <c r="E304" s="79">
        <v>46218</v>
      </c>
      <c r="F304" s="81">
        <v>4875</v>
      </c>
      <c r="G304" s="81">
        <v>4875</v>
      </c>
      <c r="H304" s="82">
        <v>100</v>
      </c>
      <c r="I304" s="82">
        <v>100.38</v>
      </c>
      <c r="J304" s="75">
        <v>2.0539999999999999E-2</v>
      </c>
    </row>
    <row r="305" spans="1:10" x14ac:dyDescent="0.3">
      <c r="A305" s="79">
        <v>43570</v>
      </c>
      <c r="B305" s="75" t="s">
        <v>839</v>
      </c>
      <c r="C305" s="75" t="s">
        <v>653</v>
      </c>
      <c r="D305" s="80">
        <v>0.01</v>
      </c>
      <c r="E305" s="79">
        <v>44757</v>
      </c>
      <c r="F305" s="81">
        <v>2875</v>
      </c>
      <c r="G305" s="81"/>
      <c r="H305" s="82">
        <v>99.8</v>
      </c>
      <c r="I305" s="82">
        <v>99.76</v>
      </c>
      <c r="J305" s="75">
        <v>1.0780000000000001E-2</v>
      </c>
    </row>
    <row r="306" spans="1:10" x14ac:dyDescent="0.3">
      <c r="A306" s="79">
        <v>43570</v>
      </c>
      <c r="B306" s="75" t="s">
        <v>831</v>
      </c>
      <c r="C306" s="75" t="s">
        <v>653</v>
      </c>
      <c r="D306" s="80">
        <v>3.3500000000000002E-2</v>
      </c>
      <c r="E306" s="79">
        <v>49369</v>
      </c>
      <c r="F306" s="81">
        <v>1800</v>
      </c>
      <c r="G306" s="81">
        <v>1800</v>
      </c>
      <c r="H306" s="82">
        <v>99.608999999999995</v>
      </c>
      <c r="I306" s="82">
        <v>104.73</v>
      </c>
      <c r="J306" s="75">
        <v>2.9960000000000001E-2</v>
      </c>
    </row>
    <row r="307" spans="1:10" x14ac:dyDescent="0.3">
      <c r="A307" s="79">
        <v>43584</v>
      </c>
      <c r="B307" s="75" t="s">
        <v>735</v>
      </c>
      <c r="C307" s="75" t="s">
        <v>671</v>
      </c>
      <c r="D307" s="80">
        <v>1.306E-2</v>
      </c>
      <c r="E307" s="79">
        <v>48472</v>
      </c>
      <c r="F307" s="81"/>
      <c r="G307" s="81"/>
      <c r="H307" s="82">
        <v>99.772000000000006</v>
      </c>
      <c r="I307" s="82">
        <v>92.17</v>
      </c>
      <c r="J307" s="75">
        <v>1.925E-2</v>
      </c>
    </row>
    <row r="308" spans="1:10" x14ac:dyDescent="0.3">
      <c r="A308" s="91">
        <v>43584</v>
      </c>
      <c r="B308" s="92" t="s">
        <v>844</v>
      </c>
      <c r="C308" s="75" t="s">
        <v>773</v>
      </c>
      <c r="D308" s="76"/>
      <c r="E308" s="79">
        <v>44376</v>
      </c>
      <c r="F308" s="88">
        <v>4550</v>
      </c>
      <c r="G308" s="88"/>
      <c r="H308" s="89">
        <v>98.504999999999995</v>
      </c>
      <c r="I308" s="89">
        <v>98.504999999999995</v>
      </c>
      <c r="J308" s="75">
        <v>6.9699999999999996E-3</v>
      </c>
    </row>
    <row r="309" spans="1:10" ht="27.6" x14ac:dyDescent="0.3">
      <c r="A309" s="93">
        <v>43585</v>
      </c>
      <c r="B309" s="94" t="s">
        <v>845</v>
      </c>
      <c r="C309" s="75" t="s">
        <v>775</v>
      </c>
      <c r="D309" s="76"/>
      <c r="E309" s="79">
        <v>43769</v>
      </c>
      <c r="F309" s="88">
        <v>6600</v>
      </c>
      <c r="G309" s="88"/>
      <c r="H309" s="89">
        <v>100.014</v>
      </c>
      <c r="J309" s="75">
        <v>-2.8000000000000003E-4</v>
      </c>
    </row>
    <row r="310" spans="1:10" x14ac:dyDescent="0.3">
      <c r="A310" s="79">
        <v>43588</v>
      </c>
      <c r="B310" s="75" t="s">
        <v>841</v>
      </c>
      <c r="C310" s="75" t="s">
        <v>653</v>
      </c>
      <c r="D310" s="80">
        <v>1.7500000000000002E-2</v>
      </c>
      <c r="E310" s="79">
        <v>45474</v>
      </c>
      <c r="F310" s="81">
        <v>2875</v>
      </c>
      <c r="G310" s="81">
        <v>2875</v>
      </c>
      <c r="H310" s="82">
        <v>100</v>
      </c>
      <c r="I310" s="82">
        <v>100.17</v>
      </c>
      <c r="J310" s="75">
        <v>1.7230000000000002E-2</v>
      </c>
    </row>
    <row r="311" spans="1:10" x14ac:dyDescent="0.3">
      <c r="A311" s="79">
        <v>43588</v>
      </c>
      <c r="B311" s="75" t="s">
        <v>837</v>
      </c>
      <c r="C311" s="75" t="s">
        <v>653</v>
      </c>
      <c r="D311" s="80">
        <v>0.03</v>
      </c>
      <c r="E311" s="79">
        <v>47331</v>
      </c>
      <c r="F311" s="81">
        <v>3450</v>
      </c>
      <c r="G311" s="81"/>
      <c r="H311" s="82">
        <v>100</v>
      </c>
      <c r="I311" s="82">
        <v>103.79</v>
      </c>
      <c r="J311" s="75">
        <v>2.5929999999999998E-2</v>
      </c>
    </row>
    <row r="312" spans="1:10" x14ac:dyDescent="0.3">
      <c r="A312" s="86">
        <v>43588</v>
      </c>
      <c r="B312" s="75" t="s">
        <v>833</v>
      </c>
      <c r="C312" s="75" t="s">
        <v>727</v>
      </c>
      <c r="D312" s="87">
        <v>7.7099999999999998E-3</v>
      </c>
      <c r="E312" s="79">
        <v>45672</v>
      </c>
      <c r="F312" s="88">
        <v>1150</v>
      </c>
      <c r="G312" s="88">
        <v>1150</v>
      </c>
      <c r="H312" s="89">
        <v>99.69</v>
      </c>
      <c r="I312" s="89">
        <v>99.03</v>
      </c>
      <c r="J312" s="75">
        <v>1.7739999999999999E-2</v>
      </c>
    </row>
    <row r="313" spans="1:10" ht="27.6" x14ac:dyDescent="0.3">
      <c r="A313" s="93">
        <v>43599</v>
      </c>
      <c r="B313" s="94" t="s">
        <v>846</v>
      </c>
      <c r="C313" s="75" t="s">
        <v>775</v>
      </c>
      <c r="D313" s="76"/>
      <c r="E313" s="79">
        <v>43965</v>
      </c>
      <c r="F313" s="88">
        <v>6500</v>
      </c>
      <c r="G313" s="88"/>
      <c r="H313" s="89">
        <v>99.876000000000005</v>
      </c>
      <c r="J313" s="75">
        <v>1.2199999999999999E-3</v>
      </c>
    </row>
    <row r="314" spans="1:10" x14ac:dyDescent="0.3">
      <c r="A314" s="79">
        <v>43601</v>
      </c>
      <c r="B314" s="75" t="s">
        <v>843</v>
      </c>
      <c r="C314" s="75" t="s">
        <v>653</v>
      </c>
      <c r="D314" s="80">
        <v>2.1000000000000001E-2</v>
      </c>
      <c r="E314" s="79">
        <v>46218</v>
      </c>
      <c r="F314" s="81">
        <v>2500</v>
      </c>
      <c r="G314" s="81">
        <v>2500</v>
      </c>
      <c r="H314" s="82">
        <v>100</v>
      </c>
      <c r="I314" s="82">
        <v>99.24</v>
      </c>
      <c r="J314" s="75">
        <v>2.2280000000000001E-2</v>
      </c>
    </row>
    <row r="315" spans="1:10" x14ac:dyDescent="0.3">
      <c r="A315" s="79">
        <v>43601</v>
      </c>
      <c r="B315" s="75" t="s">
        <v>839</v>
      </c>
      <c r="C315" s="75" t="s">
        <v>653</v>
      </c>
      <c r="D315" s="80">
        <v>0.01</v>
      </c>
      <c r="E315" s="79">
        <v>44757</v>
      </c>
      <c r="F315" s="81">
        <v>2750</v>
      </c>
      <c r="G315" s="81"/>
      <c r="H315" s="82">
        <v>99.8</v>
      </c>
      <c r="I315" s="82">
        <v>99.27</v>
      </c>
      <c r="J315" s="75">
        <v>1.24E-2</v>
      </c>
    </row>
    <row r="316" spans="1:10" x14ac:dyDescent="0.3">
      <c r="A316" s="79">
        <v>43601</v>
      </c>
      <c r="B316" s="75" t="s">
        <v>834</v>
      </c>
      <c r="C316" s="75" t="s">
        <v>653</v>
      </c>
      <c r="D316" s="80">
        <v>3.85E-2</v>
      </c>
      <c r="E316" s="79">
        <v>54667</v>
      </c>
      <c r="F316" s="81">
        <v>1754.808</v>
      </c>
      <c r="G316" s="81">
        <v>1754.808</v>
      </c>
      <c r="H316" s="82">
        <v>99.593999999999994</v>
      </c>
      <c r="I316" s="82">
        <v>104.28</v>
      </c>
      <c r="J316" s="75">
        <v>3.6490000000000002E-2</v>
      </c>
    </row>
    <row r="317" spans="1:10" x14ac:dyDescent="0.3">
      <c r="A317" s="79">
        <v>43615</v>
      </c>
      <c r="B317" s="75" t="s">
        <v>803</v>
      </c>
      <c r="C317" s="75" t="s">
        <v>671</v>
      </c>
      <c r="D317" s="80">
        <v>1E-3</v>
      </c>
      <c r="E317" s="79">
        <v>45061</v>
      </c>
      <c r="F317" s="81">
        <v>728.18</v>
      </c>
      <c r="G317" s="81">
        <v>728.18</v>
      </c>
      <c r="H317" s="82">
        <v>100</v>
      </c>
      <c r="I317" s="82">
        <v>96.16</v>
      </c>
      <c r="J317" s="75">
        <v>1.0970000000000001E-2</v>
      </c>
    </row>
    <row r="318" spans="1:10" x14ac:dyDescent="0.3">
      <c r="A318" s="79">
        <v>43615</v>
      </c>
      <c r="B318" s="75" t="s">
        <v>764</v>
      </c>
      <c r="C318" s="75" t="s">
        <v>671</v>
      </c>
      <c r="D318" s="80">
        <v>1.3680000000000001E-2</v>
      </c>
      <c r="E318" s="79">
        <v>46888</v>
      </c>
      <c r="F318" s="81">
        <v>709.32</v>
      </c>
      <c r="G318" s="81">
        <v>709.32</v>
      </c>
      <c r="H318" s="82">
        <v>99.878</v>
      </c>
      <c r="I318" s="82">
        <v>95.42</v>
      </c>
      <c r="J318" s="75">
        <v>1.866E-2</v>
      </c>
    </row>
    <row r="319" spans="1:10" x14ac:dyDescent="0.3">
      <c r="A319" s="91">
        <v>43615</v>
      </c>
      <c r="B319" s="92" t="s">
        <v>844</v>
      </c>
      <c r="C319" s="75" t="s">
        <v>773</v>
      </c>
      <c r="D319" s="76"/>
      <c r="E319" s="79">
        <v>44376</v>
      </c>
      <c r="F319" s="88">
        <v>2875</v>
      </c>
      <c r="G319" s="88"/>
      <c r="H319" s="89">
        <v>98.504999999999995</v>
      </c>
      <c r="I319" s="89">
        <v>98.316000000000003</v>
      </c>
      <c r="J319" s="75">
        <v>8.1799999999999998E-3</v>
      </c>
    </row>
    <row r="320" spans="1:10" ht="27.6" x14ac:dyDescent="0.3">
      <c r="A320" s="93">
        <v>43616</v>
      </c>
      <c r="B320" s="94" t="s">
        <v>847</v>
      </c>
      <c r="C320" s="75" t="s">
        <v>775</v>
      </c>
      <c r="D320" s="76"/>
      <c r="E320" s="79">
        <v>43798</v>
      </c>
      <c r="F320" s="88">
        <v>6810</v>
      </c>
      <c r="G320" s="88"/>
      <c r="H320" s="89">
        <v>100.024</v>
      </c>
      <c r="J320" s="75">
        <v>-4.8000000000000001E-4</v>
      </c>
    </row>
    <row r="321" spans="1:10" x14ac:dyDescent="0.3">
      <c r="A321" s="79">
        <v>43619</v>
      </c>
      <c r="B321" s="75" t="s">
        <v>841</v>
      </c>
      <c r="C321" s="75" t="s">
        <v>653</v>
      </c>
      <c r="D321" s="80">
        <v>1.7500000000000002E-2</v>
      </c>
      <c r="E321" s="79">
        <v>45474</v>
      </c>
      <c r="F321" s="81">
        <v>1886.2</v>
      </c>
      <c r="G321" s="81">
        <v>1886.2</v>
      </c>
      <c r="H321" s="82">
        <v>100</v>
      </c>
      <c r="I321" s="82">
        <v>99.73</v>
      </c>
      <c r="J321" s="75">
        <v>1.814E-2</v>
      </c>
    </row>
    <row r="322" spans="1:10" x14ac:dyDescent="0.3">
      <c r="A322" s="79">
        <v>43619</v>
      </c>
      <c r="B322" s="75" t="s">
        <v>837</v>
      </c>
      <c r="C322" s="75" t="s">
        <v>653</v>
      </c>
      <c r="D322" s="80">
        <v>0.03</v>
      </c>
      <c r="E322" s="79">
        <v>47331</v>
      </c>
      <c r="F322" s="81">
        <v>2750</v>
      </c>
      <c r="G322" s="81"/>
      <c r="H322" s="82">
        <v>100</v>
      </c>
      <c r="I322" s="82">
        <v>103.73</v>
      </c>
      <c r="J322" s="75">
        <v>2.597E-2</v>
      </c>
    </row>
    <row r="323" spans="1:10" x14ac:dyDescent="0.3">
      <c r="A323" s="79">
        <v>43619</v>
      </c>
      <c r="B323" s="75" t="s">
        <v>732</v>
      </c>
      <c r="C323" s="75" t="s">
        <v>653</v>
      </c>
      <c r="D323" s="80">
        <v>0.02</v>
      </c>
      <c r="E323" s="79">
        <v>45992</v>
      </c>
      <c r="F323" s="81">
        <v>613.79999999999995</v>
      </c>
      <c r="G323" s="81"/>
      <c r="H323" s="82">
        <v>100</v>
      </c>
      <c r="I323" s="82">
        <v>99.93</v>
      </c>
      <c r="J323" s="75">
        <v>2.0219999999999998E-2</v>
      </c>
    </row>
    <row r="324" spans="1:10" x14ac:dyDescent="0.3">
      <c r="A324" s="86">
        <v>43619</v>
      </c>
      <c r="B324" s="75" t="s">
        <v>833</v>
      </c>
      <c r="C324" s="75" t="s">
        <v>727</v>
      </c>
      <c r="D324" s="87">
        <v>7.7099999999999998E-3</v>
      </c>
      <c r="E324" s="79">
        <v>45672</v>
      </c>
      <c r="F324" s="88">
        <v>750</v>
      </c>
      <c r="G324" s="88">
        <v>750</v>
      </c>
      <c r="H324" s="89">
        <v>99.69</v>
      </c>
      <c r="I324" s="89">
        <v>98.08</v>
      </c>
      <c r="J324" s="75">
        <v>1.9539999999999998E-2</v>
      </c>
    </row>
    <row r="325" spans="1:10" ht="27.6" x14ac:dyDescent="0.3">
      <c r="A325" s="93">
        <v>43630</v>
      </c>
      <c r="B325" s="94" t="s">
        <v>848</v>
      </c>
      <c r="C325" s="75" t="s">
        <v>775</v>
      </c>
      <c r="D325" s="76"/>
      <c r="E325" s="79">
        <v>43994</v>
      </c>
      <c r="F325" s="88">
        <v>6746.5590000000002</v>
      </c>
      <c r="G325" s="88"/>
      <c r="H325" s="89">
        <v>99.93</v>
      </c>
      <c r="J325" s="75">
        <v>6.9000000000000008E-4</v>
      </c>
    </row>
    <row r="326" spans="1:10" x14ac:dyDescent="0.3">
      <c r="A326" s="79">
        <v>43633</v>
      </c>
      <c r="B326" s="75" t="s">
        <v>843</v>
      </c>
      <c r="C326" s="75" t="s">
        <v>653</v>
      </c>
      <c r="D326" s="80">
        <v>2.1000000000000001E-2</v>
      </c>
      <c r="E326" s="79">
        <v>46218</v>
      </c>
      <c r="F326" s="81">
        <v>1735.3209999999999</v>
      </c>
      <c r="G326" s="81">
        <v>1735.3209999999999</v>
      </c>
      <c r="H326" s="82">
        <v>100</v>
      </c>
      <c r="I326" s="82">
        <v>101.01</v>
      </c>
      <c r="J326" s="75">
        <v>1.9560000000000001E-2</v>
      </c>
    </row>
    <row r="327" spans="1:10" x14ac:dyDescent="0.3">
      <c r="A327" s="79">
        <v>43633</v>
      </c>
      <c r="B327" s="75" t="s">
        <v>839</v>
      </c>
      <c r="C327" s="75" t="s">
        <v>653</v>
      </c>
      <c r="D327" s="80">
        <v>0.01</v>
      </c>
      <c r="E327" s="79">
        <v>44757</v>
      </c>
      <c r="F327" s="81">
        <v>3162.5</v>
      </c>
      <c r="G327" s="81"/>
      <c r="H327" s="82">
        <v>99.8</v>
      </c>
      <c r="I327" s="82">
        <v>99.85</v>
      </c>
      <c r="J327" s="75">
        <v>1.052E-2</v>
      </c>
    </row>
    <row r="328" spans="1:10" x14ac:dyDescent="0.3">
      <c r="A328" s="79">
        <v>43633</v>
      </c>
      <c r="B328" s="75" t="s">
        <v>831</v>
      </c>
      <c r="C328" s="75" t="s">
        <v>653</v>
      </c>
      <c r="D328" s="80">
        <v>3.3500000000000002E-2</v>
      </c>
      <c r="E328" s="79">
        <v>49369</v>
      </c>
      <c r="F328" s="81">
        <v>1800</v>
      </c>
      <c r="G328" s="81">
        <v>1800</v>
      </c>
      <c r="H328" s="82">
        <v>99.608999999999995</v>
      </c>
      <c r="I328" s="82">
        <v>106.26</v>
      </c>
      <c r="J328" s="75">
        <v>2.8730000000000002E-2</v>
      </c>
    </row>
    <row r="329" spans="1:10" x14ac:dyDescent="0.3">
      <c r="A329" s="79">
        <v>43633</v>
      </c>
      <c r="B329" s="75" t="s">
        <v>749</v>
      </c>
      <c r="C329" s="75" t="s">
        <v>653</v>
      </c>
      <c r="D329" s="80">
        <v>1.2500000000000001E-2</v>
      </c>
      <c r="E329" s="79">
        <v>46357</v>
      </c>
      <c r="F329" s="81">
        <v>852.17899999999997</v>
      </c>
      <c r="G329" s="81">
        <v>852.17899999999997</v>
      </c>
      <c r="H329" s="82">
        <v>100</v>
      </c>
      <c r="I329" s="82">
        <v>95.67</v>
      </c>
      <c r="J329" s="75">
        <v>1.8839999999999999E-2</v>
      </c>
    </row>
    <row r="330" spans="1:10" x14ac:dyDescent="0.3">
      <c r="A330" s="79">
        <v>43635</v>
      </c>
      <c r="B330" s="75" t="s">
        <v>849</v>
      </c>
      <c r="C330" s="75" t="s">
        <v>653</v>
      </c>
      <c r="D330" s="80">
        <v>3.1E-2</v>
      </c>
      <c r="E330" s="79">
        <v>51196</v>
      </c>
      <c r="F330" s="81">
        <v>6000</v>
      </c>
      <c r="G330" s="81"/>
      <c r="H330" s="82">
        <v>99.623000000000005</v>
      </c>
      <c r="I330" s="82">
        <v>99.623000000000005</v>
      </c>
      <c r="J330" s="75">
        <v>3.1489999999999997E-2</v>
      </c>
    </row>
    <row r="331" spans="1:10" x14ac:dyDescent="0.3">
      <c r="A331" s="79">
        <v>43641</v>
      </c>
      <c r="B331" s="75" t="s">
        <v>798</v>
      </c>
      <c r="C331" s="75" t="s">
        <v>653</v>
      </c>
      <c r="D331" s="80">
        <v>0.02</v>
      </c>
      <c r="E331" s="79">
        <v>46784</v>
      </c>
      <c r="F331" s="81">
        <v>2169.6999999999998</v>
      </c>
      <c r="G331" s="81">
        <v>2169.6999999999998</v>
      </c>
      <c r="H331" s="82">
        <v>99.55</v>
      </c>
      <c r="I331" s="82">
        <v>101.48</v>
      </c>
      <c r="J331" s="75">
        <v>1.822E-2</v>
      </c>
    </row>
    <row r="332" spans="1:10" x14ac:dyDescent="0.3">
      <c r="A332" s="79">
        <v>43643</v>
      </c>
      <c r="B332" s="75" t="s">
        <v>764</v>
      </c>
      <c r="C332" s="75" t="s">
        <v>671</v>
      </c>
      <c r="D332" s="80">
        <v>1.3680000000000001E-2</v>
      </c>
      <c r="E332" s="79">
        <v>46888</v>
      </c>
      <c r="F332" s="81">
        <v>745.2</v>
      </c>
      <c r="G332" s="81">
        <v>745.2</v>
      </c>
      <c r="H332" s="82">
        <v>99.878</v>
      </c>
      <c r="I332" s="82">
        <v>99.83</v>
      </c>
      <c r="J332" s="75">
        <v>1.325E-2</v>
      </c>
    </row>
    <row r="333" spans="1:10" x14ac:dyDescent="0.3">
      <c r="A333" s="79">
        <v>43643</v>
      </c>
      <c r="B333" s="75" t="s">
        <v>685</v>
      </c>
      <c r="C333" s="75" t="s">
        <v>671</v>
      </c>
      <c r="D333" s="80">
        <v>2.5499999999999998E-2</v>
      </c>
      <c r="E333" s="79">
        <v>51759</v>
      </c>
      <c r="F333" s="81">
        <v>422.4</v>
      </c>
      <c r="G333" s="81">
        <v>422.4</v>
      </c>
      <c r="H333" s="82">
        <v>98.891000000000005</v>
      </c>
      <c r="I333" s="82">
        <v>109.93</v>
      </c>
      <c r="J333" s="75">
        <v>2.0039999999999999E-2</v>
      </c>
    </row>
    <row r="334" spans="1:10" x14ac:dyDescent="0.3">
      <c r="A334" s="91">
        <v>43643</v>
      </c>
      <c r="B334" s="92" t="s">
        <v>844</v>
      </c>
      <c r="C334" s="75" t="s">
        <v>773</v>
      </c>
      <c r="D334" s="76"/>
      <c r="E334" s="79">
        <v>44376</v>
      </c>
      <c r="F334" s="88">
        <v>2587.5</v>
      </c>
      <c r="G334" s="88"/>
      <c r="H334" s="89">
        <v>98.504999999999995</v>
      </c>
      <c r="I334" s="89">
        <v>99.141000000000005</v>
      </c>
      <c r="J334" s="75">
        <v>4.3099999999999996E-3</v>
      </c>
    </row>
    <row r="335" spans="1:10" ht="27.6" x14ac:dyDescent="0.3">
      <c r="A335" s="93">
        <v>43644</v>
      </c>
      <c r="B335" s="94" t="s">
        <v>850</v>
      </c>
      <c r="C335" s="75" t="s">
        <v>775</v>
      </c>
      <c r="D335" s="76"/>
      <c r="E335" s="79">
        <v>43830</v>
      </c>
      <c r="F335" s="88">
        <v>6600</v>
      </c>
      <c r="G335" s="88"/>
      <c r="H335" s="89">
        <v>100.033</v>
      </c>
      <c r="J335" s="75">
        <v>-6.3000000000000003E-4</v>
      </c>
    </row>
    <row r="336" spans="1:10" x14ac:dyDescent="0.3">
      <c r="A336" s="79">
        <v>43647</v>
      </c>
      <c r="B336" s="75" t="s">
        <v>841</v>
      </c>
      <c r="C336" s="75" t="s">
        <v>653</v>
      </c>
      <c r="D336" s="80">
        <v>1.7500000000000002E-2</v>
      </c>
      <c r="E336" s="79">
        <v>45474</v>
      </c>
      <c r="F336" s="81">
        <v>2587.5</v>
      </c>
      <c r="G336" s="81">
        <v>2587.5</v>
      </c>
      <c r="H336" s="82">
        <v>100</v>
      </c>
      <c r="I336" s="82">
        <v>102.01</v>
      </c>
      <c r="J336" s="75">
        <v>1.3380000000000001E-2</v>
      </c>
    </row>
    <row r="337" spans="1:10" x14ac:dyDescent="0.3">
      <c r="A337" s="79">
        <v>43647</v>
      </c>
      <c r="B337" s="75" t="s">
        <v>837</v>
      </c>
      <c r="C337" s="75" t="s">
        <v>653</v>
      </c>
      <c r="D337" s="80">
        <v>0.03</v>
      </c>
      <c r="E337" s="79">
        <v>47331</v>
      </c>
      <c r="F337" s="81">
        <v>3162.5</v>
      </c>
      <c r="G337" s="81"/>
      <c r="H337" s="82">
        <v>100</v>
      </c>
      <c r="I337" s="82">
        <v>108.31</v>
      </c>
      <c r="J337" s="75">
        <v>2.0930000000000001E-2</v>
      </c>
    </row>
    <row r="338" spans="1:10" x14ac:dyDescent="0.3">
      <c r="A338" s="86">
        <v>43647</v>
      </c>
      <c r="B338" s="75" t="s">
        <v>833</v>
      </c>
      <c r="C338" s="75" t="s">
        <v>727</v>
      </c>
      <c r="D338" s="87">
        <v>7.7099999999999998E-3</v>
      </c>
      <c r="E338" s="79">
        <v>45672</v>
      </c>
      <c r="F338" s="88">
        <v>1150</v>
      </c>
      <c r="G338" s="88">
        <v>1150</v>
      </c>
      <c r="H338" s="89">
        <v>99.69</v>
      </c>
      <c r="I338" s="89">
        <v>100.01</v>
      </c>
      <c r="J338" s="75">
        <v>1.5949999999999999E-2</v>
      </c>
    </row>
    <row r="339" spans="1:10" ht="27.6" x14ac:dyDescent="0.3">
      <c r="A339" s="93">
        <v>43658</v>
      </c>
      <c r="B339" s="94" t="s">
        <v>851</v>
      </c>
      <c r="C339" s="75" t="s">
        <v>775</v>
      </c>
      <c r="D339" s="76"/>
      <c r="E339" s="79">
        <v>44026</v>
      </c>
      <c r="F339" s="88">
        <v>7150</v>
      </c>
      <c r="G339" s="88"/>
      <c r="H339" s="89">
        <v>100.062</v>
      </c>
      <c r="J339" s="75">
        <v>-6.0999999999999997E-4</v>
      </c>
    </row>
    <row r="340" spans="1:10" x14ac:dyDescent="0.3">
      <c r="A340" s="79">
        <v>43661</v>
      </c>
      <c r="B340" s="75" t="s">
        <v>843</v>
      </c>
      <c r="C340" s="75" t="s">
        <v>653</v>
      </c>
      <c r="D340" s="80">
        <v>2.1000000000000001E-2</v>
      </c>
      <c r="E340" s="79">
        <v>46218</v>
      </c>
      <c r="F340" s="81">
        <v>2500</v>
      </c>
      <c r="G340" s="81">
        <v>2500</v>
      </c>
      <c r="H340" s="82">
        <v>100</v>
      </c>
      <c r="I340" s="82">
        <v>105.78</v>
      </c>
      <c r="J340" s="75">
        <v>1.2390000000000002E-2</v>
      </c>
    </row>
    <row r="341" spans="1:10" x14ac:dyDescent="0.3">
      <c r="A341" s="79">
        <v>43661</v>
      </c>
      <c r="B341" s="75" t="s">
        <v>839</v>
      </c>
      <c r="C341" s="75" t="s">
        <v>653</v>
      </c>
      <c r="D341" s="80">
        <v>0.01</v>
      </c>
      <c r="E341" s="79">
        <v>44757</v>
      </c>
      <c r="F341" s="81">
        <v>3078.529</v>
      </c>
      <c r="G341" s="81"/>
      <c r="H341" s="82">
        <v>99.8</v>
      </c>
      <c r="I341" s="82">
        <v>101.53</v>
      </c>
      <c r="J341" s="75">
        <v>4.8599999999999997E-3</v>
      </c>
    </row>
    <row r="342" spans="1:10" x14ac:dyDescent="0.3">
      <c r="A342" s="79">
        <v>43662</v>
      </c>
      <c r="B342" s="75" t="s">
        <v>752</v>
      </c>
      <c r="C342" s="75" t="s">
        <v>653</v>
      </c>
      <c r="D342" s="80">
        <v>2.7999999999999997E-2</v>
      </c>
      <c r="E342" s="79">
        <v>61057</v>
      </c>
      <c r="F342" s="81">
        <v>3000</v>
      </c>
      <c r="G342" s="81">
        <v>3000</v>
      </c>
      <c r="H342" s="82">
        <v>99.194000000000003</v>
      </c>
      <c r="I342" s="82">
        <v>98.528000000000006</v>
      </c>
      <c r="J342" s="75">
        <v>2.8769999999999997E-2</v>
      </c>
    </row>
    <row r="343" spans="1:10" x14ac:dyDescent="0.3">
      <c r="A343" s="79">
        <v>43676</v>
      </c>
      <c r="B343" s="75" t="s">
        <v>803</v>
      </c>
      <c r="C343" s="75" t="s">
        <v>671</v>
      </c>
      <c r="D343" s="80">
        <v>1E-3</v>
      </c>
      <c r="E343" s="79">
        <v>45061</v>
      </c>
      <c r="F343" s="81">
        <v>444.3</v>
      </c>
      <c r="G343" s="81">
        <v>444.3</v>
      </c>
      <c r="H343" s="82">
        <v>100</v>
      </c>
      <c r="I343" s="82">
        <v>100.46</v>
      </c>
      <c r="J343" s="75">
        <v>-2.1000000000000001E-4</v>
      </c>
    </row>
    <row r="344" spans="1:10" x14ac:dyDescent="0.3">
      <c r="A344" s="79">
        <v>43676</v>
      </c>
      <c r="B344" s="75" t="s">
        <v>735</v>
      </c>
      <c r="C344" s="75" t="s">
        <v>671</v>
      </c>
      <c r="D344" s="80">
        <v>1.306E-2</v>
      </c>
      <c r="E344" s="79">
        <v>48472</v>
      </c>
      <c r="F344" s="81"/>
      <c r="G344" s="81"/>
      <c r="H344" s="82">
        <v>99.772000000000006</v>
      </c>
      <c r="I344" s="82">
        <v>103.45</v>
      </c>
      <c r="J344" s="75">
        <v>9.7199999999999995E-3</v>
      </c>
    </row>
    <row r="345" spans="1:10" x14ac:dyDescent="0.3">
      <c r="A345" s="91">
        <v>43676</v>
      </c>
      <c r="B345" s="92" t="s">
        <v>844</v>
      </c>
      <c r="C345" s="75" t="s">
        <v>773</v>
      </c>
      <c r="D345" s="76"/>
      <c r="E345" s="79">
        <v>44376</v>
      </c>
      <c r="F345" s="88">
        <v>2300</v>
      </c>
      <c r="G345" s="88"/>
      <c r="H345" s="89">
        <v>98.504999999999995</v>
      </c>
      <c r="I345" s="89">
        <v>99.921999999999997</v>
      </c>
      <c r="J345" s="75">
        <v>4.0999999999999999E-4</v>
      </c>
    </row>
    <row r="346" spans="1:10" ht="27.6" x14ac:dyDescent="0.3">
      <c r="A346" s="93">
        <v>43677</v>
      </c>
      <c r="B346" s="94" t="s">
        <v>852</v>
      </c>
      <c r="C346" s="75" t="s">
        <v>775</v>
      </c>
      <c r="D346" s="76"/>
      <c r="E346" s="79">
        <v>43861</v>
      </c>
      <c r="F346" s="88">
        <v>6500</v>
      </c>
      <c r="G346" s="88"/>
      <c r="H346" s="89">
        <v>100.107</v>
      </c>
      <c r="J346" s="75">
        <v>-2.0999999999999999E-3</v>
      </c>
    </row>
    <row r="347" spans="1:10" x14ac:dyDescent="0.3">
      <c r="A347" s="79">
        <v>43678</v>
      </c>
      <c r="B347" s="75" t="s">
        <v>841</v>
      </c>
      <c r="C347" s="75" t="s">
        <v>653</v>
      </c>
      <c r="D347" s="80">
        <v>1.7500000000000002E-2</v>
      </c>
      <c r="E347" s="79">
        <v>45474</v>
      </c>
      <c r="F347" s="81">
        <v>3162.5</v>
      </c>
      <c r="G347" s="81">
        <v>3162.5</v>
      </c>
      <c r="H347" s="82">
        <v>100</v>
      </c>
      <c r="I347" s="82">
        <v>104.58</v>
      </c>
      <c r="J347" s="75">
        <v>8.0000000000000002E-3</v>
      </c>
    </row>
    <row r="348" spans="1:10" x14ac:dyDescent="0.3">
      <c r="A348" s="79">
        <v>43678</v>
      </c>
      <c r="B348" s="75" t="s">
        <v>837</v>
      </c>
      <c r="C348" s="75" t="s">
        <v>653</v>
      </c>
      <c r="D348" s="80">
        <v>0.03</v>
      </c>
      <c r="E348" s="79">
        <v>47331</v>
      </c>
      <c r="F348" s="81">
        <v>3737.5</v>
      </c>
      <c r="G348" s="81"/>
      <c r="H348" s="82">
        <v>100</v>
      </c>
      <c r="I348" s="82">
        <v>113.34</v>
      </c>
      <c r="J348" s="75">
        <v>1.5600000000000001E-2</v>
      </c>
    </row>
    <row r="349" spans="1:10" x14ac:dyDescent="0.3">
      <c r="A349" s="86">
        <v>43678</v>
      </c>
      <c r="B349" s="75" t="s">
        <v>833</v>
      </c>
      <c r="C349" s="75" t="s">
        <v>727</v>
      </c>
      <c r="D349" s="87">
        <v>7.7099999999999998E-3</v>
      </c>
      <c r="E349" s="79">
        <v>45672</v>
      </c>
      <c r="F349" s="88">
        <v>771.77499999999998</v>
      </c>
      <c r="G349" s="88">
        <v>771.77499999999998</v>
      </c>
      <c r="H349" s="89">
        <v>99.69</v>
      </c>
      <c r="I349" s="89">
        <v>102.44</v>
      </c>
      <c r="J349" s="75">
        <v>1.0629999999999999E-2</v>
      </c>
    </row>
    <row r="350" spans="1:10" x14ac:dyDescent="0.3">
      <c r="A350" s="86">
        <v>43678</v>
      </c>
      <c r="B350" s="75" t="s">
        <v>790</v>
      </c>
      <c r="C350" s="75" t="s">
        <v>727</v>
      </c>
      <c r="D350" s="87">
        <v>4.2699999999999995E-3</v>
      </c>
      <c r="E350" s="79">
        <v>45762</v>
      </c>
      <c r="F350" s="88"/>
      <c r="G350" s="88"/>
      <c r="H350" s="89">
        <v>100</v>
      </c>
      <c r="I350" s="89">
        <v>97.79</v>
      </c>
      <c r="J350" s="75">
        <v>1.115E-2</v>
      </c>
    </row>
    <row r="351" spans="1:10" ht="27.6" x14ac:dyDescent="0.3">
      <c r="A351" s="93">
        <v>43691</v>
      </c>
      <c r="B351" s="94" t="s">
        <v>853</v>
      </c>
      <c r="C351" s="75" t="s">
        <v>775</v>
      </c>
      <c r="D351" s="76"/>
      <c r="E351" s="79">
        <v>44057</v>
      </c>
      <c r="F351" s="88">
        <v>7150</v>
      </c>
      <c r="G351" s="88"/>
      <c r="H351" s="89">
        <v>99.891000000000005</v>
      </c>
      <c r="J351" s="75">
        <v>1.07E-3</v>
      </c>
    </row>
    <row r="352" spans="1:10" x14ac:dyDescent="0.3">
      <c r="A352" s="91">
        <v>43706</v>
      </c>
      <c r="B352" s="92" t="s">
        <v>844</v>
      </c>
      <c r="C352" s="75" t="s">
        <v>773</v>
      </c>
      <c r="D352" s="76"/>
      <c r="E352" s="79">
        <v>44376</v>
      </c>
      <c r="F352" s="88">
        <v>2300</v>
      </c>
      <c r="G352" s="88"/>
      <c r="H352" s="89">
        <v>98.504999999999995</v>
      </c>
      <c r="I352" s="89">
        <v>99.984999999999999</v>
      </c>
      <c r="J352" s="75">
        <v>8.0000000000000007E-5</v>
      </c>
    </row>
    <row r="353" spans="1:10" ht="27.6" x14ac:dyDescent="0.3">
      <c r="A353" s="93">
        <v>43707</v>
      </c>
      <c r="B353" s="94" t="s">
        <v>854</v>
      </c>
      <c r="C353" s="75" t="s">
        <v>775</v>
      </c>
      <c r="D353" s="76"/>
      <c r="E353" s="79">
        <v>43889</v>
      </c>
      <c r="F353" s="88">
        <v>6600</v>
      </c>
      <c r="G353" s="88"/>
      <c r="H353" s="89">
        <v>100.11</v>
      </c>
      <c r="J353" s="75">
        <v>-2.1700000000000001E-3</v>
      </c>
    </row>
    <row r="354" spans="1:10" x14ac:dyDescent="0.3">
      <c r="A354" s="79">
        <v>43710</v>
      </c>
      <c r="B354" s="75" t="s">
        <v>855</v>
      </c>
      <c r="C354" s="75" t="s">
        <v>653</v>
      </c>
      <c r="D354" s="80">
        <v>1.3500000000000002E-2</v>
      </c>
      <c r="E354" s="79">
        <v>47574</v>
      </c>
      <c r="F354" s="81">
        <v>4000</v>
      </c>
      <c r="G354" s="81"/>
      <c r="H354" s="82">
        <v>100</v>
      </c>
      <c r="I354" s="82">
        <v>103.9</v>
      </c>
      <c r="J354" s="75">
        <v>9.6399999999999993E-3</v>
      </c>
    </row>
    <row r="355" spans="1:10" x14ac:dyDescent="0.3">
      <c r="A355" s="79">
        <v>43710</v>
      </c>
      <c r="B355" s="75" t="s">
        <v>841</v>
      </c>
      <c r="C355" s="75" t="s">
        <v>653</v>
      </c>
      <c r="D355" s="80">
        <v>1.7500000000000002E-2</v>
      </c>
      <c r="E355" s="79">
        <v>45474</v>
      </c>
      <c r="F355" s="81">
        <v>2587.5</v>
      </c>
      <c r="G355" s="81">
        <v>2587.5</v>
      </c>
      <c r="H355" s="82">
        <v>100</v>
      </c>
      <c r="I355" s="82">
        <v>106.86</v>
      </c>
      <c r="J355" s="75">
        <v>3.1800000000000001E-3</v>
      </c>
    </row>
    <row r="356" spans="1:10" x14ac:dyDescent="0.3">
      <c r="A356" s="86">
        <v>43710</v>
      </c>
      <c r="B356" s="75" t="s">
        <v>833</v>
      </c>
      <c r="C356" s="75" t="s">
        <v>727</v>
      </c>
      <c r="D356" s="87">
        <v>7.7099999999999998E-3</v>
      </c>
      <c r="E356" s="79">
        <v>45672</v>
      </c>
      <c r="F356" s="88">
        <v>1150</v>
      </c>
      <c r="G356" s="88">
        <v>1150</v>
      </c>
      <c r="H356" s="89">
        <v>99.69</v>
      </c>
      <c r="I356" s="89">
        <v>104.01</v>
      </c>
      <c r="J356" s="75">
        <v>7.6600000000000001E-3</v>
      </c>
    </row>
    <row r="357" spans="1:10" ht="27.6" x14ac:dyDescent="0.3">
      <c r="A357" s="93">
        <v>43721</v>
      </c>
      <c r="B357" s="94" t="s">
        <v>856</v>
      </c>
      <c r="C357" s="75" t="s">
        <v>775</v>
      </c>
      <c r="D357" s="76"/>
      <c r="E357" s="79">
        <v>44088</v>
      </c>
      <c r="F357" s="88">
        <v>7150</v>
      </c>
      <c r="G357" s="88"/>
      <c r="H357" s="89">
        <v>100.23099999999999</v>
      </c>
      <c r="J357" s="75">
        <v>-2.2599999999999999E-3</v>
      </c>
    </row>
    <row r="358" spans="1:10" x14ac:dyDescent="0.3">
      <c r="A358" s="79">
        <v>43724</v>
      </c>
      <c r="B358" s="75" t="s">
        <v>857</v>
      </c>
      <c r="C358" s="75" t="s">
        <v>653</v>
      </c>
      <c r="D358" s="80">
        <v>5.0000000000000001E-4</v>
      </c>
      <c r="E358" s="79">
        <v>44941</v>
      </c>
      <c r="F358" s="81">
        <v>4000.5</v>
      </c>
      <c r="G358" s="81"/>
      <c r="H358" s="82">
        <v>100</v>
      </c>
      <c r="I358" s="82">
        <v>100.2</v>
      </c>
      <c r="J358" s="75">
        <v>-1E-4</v>
      </c>
    </row>
    <row r="359" spans="1:10" x14ac:dyDescent="0.3">
      <c r="A359" s="79">
        <v>43724</v>
      </c>
      <c r="B359" s="75" t="s">
        <v>843</v>
      </c>
      <c r="C359" s="75" t="s">
        <v>653</v>
      </c>
      <c r="D359" s="80">
        <v>2.1000000000000001E-2</v>
      </c>
      <c r="E359" s="79">
        <v>46218</v>
      </c>
      <c r="F359" s="81">
        <v>2587.5</v>
      </c>
      <c r="G359" s="81">
        <v>2587.5</v>
      </c>
      <c r="H359" s="82">
        <v>100</v>
      </c>
      <c r="I359" s="82">
        <v>110.28</v>
      </c>
      <c r="J359" s="75">
        <v>5.6399999999999992E-3</v>
      </c>
    </row>
    <row r="360" spans="1:10" x14ac:dyDescent="0.3">
      <c r="A360" s="79">
        <v>43724</v>
      </c>
      <c r="B360" s="75" t="s">
        <v>834</v>
      </c>
      <c r="C360" s="75" t="s">
        <v>653</v>
      </c>
      <c r="D360" s="80">
        <v>3.85E-2</v>
      </c>
      <c r="E360" s="79">
        <v>54667</v>
      </c>
      <c r="F360" s="81">
        <v>1800</v>
      </c>
      <c r="G360" s="81">
        <v>1800</v>
      </c>
      <c r="H360" s="82">
        <v>99.593999999999994</v>
      </c>
      <c r="I360" s="82">
        <v>140.19999999999999</v>
      </c>
      <c r="J360" s="75">
        <v>2.0579999999999998E-2</v>
      </c>
    </row>
    <row r="361" spans="1:10" x14ac:dyDescent="0.3">
      <c r="A361" s="79">
        <v>43735</v>
      </c>
      <c r="B361" s="75" t="s">
        <v>685</v>
      </c>
      <c r="C361" s="75" t="s">
        <v>671</v>
      </c>
      <c r="D361" s="80">
        <v>2.5499999999999998E-2</v>
      </c>
      <c r="E361" s="79">
        <v>51759</v>
      </c>
      <c r="F361" s="81">
        <v>450</v>
      </c>
      <c r="G361" s="81">
        <v>450</v>
      </c>
      <c r="H361" s="82">
        <v>98.891000000000005</v>
      </c>
      <c r="I361" s="82">
        <v>138.4</v>
      </c>
      <c r="J361" s="75">
        <v>6.6900000000000006E-3</v>
      </c>
    </row>
    <row r="362" spans="1:10" x14ac:dyDescent="0.3">
      <c r="A362" s="91">
        <v>43735</v>
      </c>
      <c r="B362" s="92" t="s">
        <v>844</v>
      </c>
      <c r="C362" s="75" t="s">
        <v>773</v>
      </c>
      <c r="D362" s="76"/>
      <c r="E362" s="79">
        <v>44376</v>
      </c>
      <c r="F362" s="88">
        <v>1597.5</v>
      </c>
      <c r="G362" s="88"/>
      <c r="H362" s="89">
        <v>100.41500000000001</v>
      </c>
      <c r="I362" s="89">
        <v>98.504999999999995</v>
      </c>
      <c r="J362" s="75">
        <v>-2.3599999999999997E-3</v>
      </c>
    </row>
    <row r="363" spans="1:10" ht="27.6" x14ac:dyDescent="0.3">
      <c r="A363" s="93">
        <v>43738</v>
      </c>
      <c r="B363" s="94" t="s">
        <v>858</v>
      </c>
      <c r="C363" s="75" t="s">
        <v>775</v>
      </c>
      <c r="D363" s="76"/>
      <c r="E363" s="79">
        <v>43921</v>
      </c>
      <c r="F363" s="88">
        <v>7150</v>
      </c>
      <c r="G363" s="88"/>
      <c r="H363" s="89">
        <v>100.114</v>
      </c>
      <c r="J363" s="75">
        <v>-2.2400000000000002E-3</v>
      </c>
    </row>
    <row r="364" spans="1:10" x14ac:dyDescent="0.3">
      <c r="A364" s="79">
        <v>43739</v>
      </c>
      <c r="B364" s="75" t="s">
        <v>859</v>
      </c>
      <c r="C364" s="75" t="s">
        <v>653</v>
      </c>
      <c r="D364" s="80">
        <v>3.4999999999999996E-3</v>
      </c>
      <c r="E364" s="79">
        <v>45689</v>
      </c>
      <c r="F364" s="81">
        <v>3776</v>
      </c>
      <c r="G364" s="81"/>
      <c r="H364" s="82">
        <v>100</v>
      </c>
      <c r="I364" s="82">
        <v>100.5</v>
      </c>
      <c r="J364" s="75">
        <v>2.5600000000000002E-3</v>
      </c>
    </row>
    <row r="365" spans="1:10" x14ac:dyDescent="0.3">
      <c r="A365" s="79">
        <v>43739</v>
      </c>
      <c r="B365" s="75" t="s">
        <v>855</v>
      </c>
      <c r="C365" s="75" t="s">
        <v>653</v>
      </c>
      <c r="D365" s="80">
        <v>1.3500000000000002E-2</v>
      </c>
      <c r="E365" s="79">
        <v>47574</v>
      </c>
      <c r="F365" s="81">
        <v>3129.4409999999998</v>
      </c>
      <c r="G365" s="81"/>
      <c r="H365" s="82">
        <v>100</v>
      </c>
      <c r="I365" s="82">
        <v>104.76</v>
      </c>
      <c r="J365" s="75">
        <v>8.7600000000000004E-3</v>
      </c>
    </row>
    <row r="366" spans="1:10" x14ac:dyDescent="0.3">
      <c r="A366" s="86">
        <v>43739</v>
      </c>
      <c r="B366" s="75" t="s">
        <v>833</v>
      </c>
      <c r="C366" s="75" t="s">
        <v>727</v>
      </c>
      <c r="D366" s="87">
        <v>7.7099999999999998E-3</v>
      </c>
      <c r="E366" s="79">
        <v>45672</v>
      </c>
      <c r="F366" s="88">
        <v>841.29</v>
      </c>
      <c r="G366" s="88"/>
      <c r="H366" s="89">
        <v>99.69</v>
      </c>
      <c r="I366" s="89">
        <v>105.29</v>
      </c>
      <c r="J366" s="75">
        <v>5.1800000000000006E-3</v>
      </c>
    </row>
    <row r="367" spans="1:10" x14ac:dyDescent="0.3">
      <c r="A367" s="79">
        <v>43747</v>
      </c>
      <c r="B367" s="75" t="s">
        <v>860</v>
      </c>
      <c r="C367" s="75" t="s">
        <v>671</v>
      </c>
      <c r="D367" s="80">
        <v>4.0000000000000001E-3</v>
      </c>
      <c r="E367" s="79">
        <v>47618</v>
      </c>
      <c r="F367" s="81">
        <v>4000</v>
      </c>
      <c r="G367" s="81"/>
      <c r="H367" s="82">
        <v>99.632000000000005</v>
      </c>
      <c r="I367" s="82">
        <v>99.632000000000005</v>
      </c>
      <c r="J367" s="75">
        <v>4.3600000000000002E-3</v>
      </c>
    </row>
    <row r="368" spans="1:10" ht="15" x14ac:dyDescent="0.3">
      <c r="A368" s="93">
        <v>43752</v>
      </c>
      <c r="B368" s="75" t="s">
        <v>861</v>
      </c>
      <c r="C368" s="75" t="s">
        <v>775</v>
      </c>
      <c r="D368" s="76"/>
      <c r="E368" s="79">
        <v>44118</v>
      </c>
      <c r="F368" s="88">
        <v>6600</v>
      </c>
      <c r="G368" s="88"/>
      <c r="H368" s="89">
        <v>100.223</v>
      </c>
      <c r="J368" s="75">
        <v>-2.1900000000000001E-3</v>
      </c>
    </row>
    <row r="369" spans="1:10" x14ac:dyDescent="0.3">
      <c r="A369" s="79">
        <v>43753</v>
      </c>
      <c r="B369" s="75" t="s">
        <v>857</v>
      </c>
      <c r="C369" s="75" t="s">
        <v>653</v>
      </c>
      <c r="D369" s="80">
        <v>5.0000000000000001E-4</v>
      </c>
      <c r="E369" s="79">
        <v>44941</v>
      </c>
      <c r="F369" s="81">
        <v>3162.5</v>
      </c>
      <c r="G369" s="81"/>
      <c r="H369" s="82">
        <v>100</v>
      </c>
      <c r="I369" s="82">
        <v>100.01</v>
      </c>
      <c r="J369" s="75">
        <v>4.6999999999999999E-4</v>
      </c>
    </row>
    <row r="370" spans="1:10" x14ac:dyDescent="0.3">
      <c r="A370" s="79">
        <v>43753</v>
      </c>
      <c r="B370" s="75" t="s">
        <v>849</v>
      </c>
      <c r="C370" s="75" t="s">
        <v>653</v>
      </c>
      <c r="D370" s="80">
        <v>3.1E-2</v>
      </c>
      <c r="E370" s="79">
        <v>51196</v>
      </c>
      <c r="F370" s="81">
        <v>969.9</v>
      </c>
      <c r="G370" s="81"/>
      <c r="H370" s="82">
        <v>99.623000000000005</v>
      </c>
      <c r="I370" s="82">
        <v>122.57</v>
      </c>
      <c r="J370" s="75">
        <v>1.7829999999999999E-2</v>
      </c>
    </row>
    <row r="371" spans="1:10" x14ac:dyDescent="0.3">
      <c r="A371" s="79">
        <v>43753</v>
      </c>
      <c r="B371" s="75" t="s">
        <v>843</v>
      </c>
      <c r="C371" s="75" t="s">
        <v>653</v>
      </c>
      <c r="D371" s="80">
        <v>2.1000000000000001E-2</v>
      </c>
      <c r="E371" s="79">
        <v>46218</v>
      </c>
      <c r="F371" s="81">
        <v>2587.5</v>
      </c>
      <c r="G371" s="81">
        <v>2587.5</v>
      </c>
      <c r="H371" s="82">
        <v>100</v>
      </c>
      <c r="I371" s="82">
        <v>109.93</v>
      </c>
      <c r="J371" s="75">
        <v>5.9800000000000001E-3</v>
      </c>
    </row>
    <row r="372" spans="1:10" x14ac:dyDescent="0.3">
      <c r="A372" s="79">
        <v>43753</v>
      </c>
      <c r="B372" s="75" t="s">
        <v>834</v>
      </c>
      <c r="C372" s="75" t="s">
        <v>653</v>
      </c>
      <c r="D372" s="80">
        <v>3.85E-2</v>
      </c>
      <c r="E372" s="79">
        <v>54667</v>
      </c>
      <c r="F372" s="81">
        <v>830.1</v>
      </c>
      <c r="G372" s="81">
        <v>830.1</v>
      </c>
      <c r="H372" s="82">
        <v>99.593999999999994</v>
      </c>
      <c r="I372" s="82">
        <v>140.94999999999999</v>
      </c>
      <c r="J372" s="75">
        <v>2.0279999999999999E-2</v>
      </c>
    </row>
    <row r="373" spans="1:10" x14ac:dyDescent="0.3">
      <c r="A373" s="79">
        <v>43766</v>
      </c>
      <c r="B373" s="75" t="s">
        <v>862</v>
      </c>
      <c r="C373" s="75" t="s">
        <v>671</v>
      </c>
      <c r="D373" s="80">
        <v>6.5000000000000006E-3</v>
      </c>
      <c r="E373" s="79">
        <v>46688</v>
      </c>
      <c r="F373" s="81">
        <v>3815.1709999999998</v>
      </c>
      <c r="G373" s="81">
        <v>3815.1709999999998</v>
      </c>
      <c r="H373" s="82">
        <v>100</v>
      </c>
      <c r="I373" s="82">
        <v>100</v>
      </c>
      <c r="J373" s="75">
        <v>6.5000000000000006E-3</v>
      </c>
    </row>
    <row r="374" spans="1:10" x14ac:dyDescent="0.3">
      <c r="A374" s="79">
        <v>43766</v>
      </c>
      <c r="B374" s="75" t="s">
        <v>863</v>
      </c>
      <c r="C374" s="75" t="s">
        <v>653</v>
      </c>
      <c r="D374" s="80">
        <v>6.0000000000000001E-3</v>
      </c>
      <c r="E374" s="79">
        <v>46688</v>
      </c>
      <c r="F374" s="81">
        <v>2934.8290000000002</v>
      </c>
      <c r="G374" s="81"/>
      <c r="H374" s="82">
        <v>100</v>
      </c>
      <c r="I374" s="82">
        <v>100</v>
      </c>
      <c r="J374" s="75">
        <v>6.5000000000000006E-3</v>
      </c>
    </row>
    <row r="375" spans="1:10" x14ac:dyDescent="0.3">
      <c r="A375" s="91">
        <v>43768</v>
      </c>
      <c r="B375" s="92" t="s">
        <v>864</v>
      </c>
      <c r="C375" s="75" t="s">
        <v>773</v>
      </c>
      <c r="D375" s="76"/>
      <c r="E375" s="79">
        <v>44529</v>
      </c>
      <c r="F375" s="88">
        <v>3000</v>
      </c>
      <c r="G375" s="88"/>
      <c r="H375" s="89">
        <v>100</v>
      </c>
      <c r="I375" s="89">
        <v>100.23399999999999</v>
      </c>
      <c r="J375" s="75">
        <v>-1.1200000000000001E-3</v>
      </c>
    </row>
    <row r="376" spans="1:10" ht="27.6" x14ac:dyDescent="0.3">
      <c r="A376" s="93">
        <v>43769</v>
      </c>
      <c r="B376" s="94" t="s">
        <v>865</v>
      </c>
      <c r="C376" s="75" t="s">
        <v>775</v>
      </c>
      <c r="D376" s="76"/>
      <c r="E376" s="79">
        <v>43951</v>
      </c>
      <c r="F376" s="88">
        <v>7150</v>
      </c>
      <c r="G376" s="88"/>
      <c r="H376" s="89">
        <v>100.108</v>
      </c>
      <c r="J376" s="75">
        <v>-2.1299999999999999E-3</v>
      </c>
    </row>
    <row r="377" spans="1:10" x14ac:dyDescent="0.3">
      <c r="A377" s="79">
        <v>43770</v>
      </c>
      <c r="B377" s="75" t="s">
        <v>859</v>
      </c>
      <c r="C377" s="75" t="s">
        <v>653</v>
      </c>
      <c r="D377" s="80">
        <v>3.4999999999999996E-3</v>
      </c>
      <c r="E377" s="79">
        <v>45689</v>
      </c>
      <c r="F377" s="81">
        <v>2875</v>
      </c>
      <c r="G377" s="81"/>
      <c r="H377" s="82">
        <v>100</v>
      </c>
      <c r="I377" s="82">
        <v>99.63</v>
      </c>
      <c r="J377" s="75">
        <v>4.2100000000000002E-3</v>
      </c>
    </row>
    <row r="378" spans="1:10" x14ac:dyDescent="0.3">
      <c r="A378" s="79">
        <v>43770</v>
      </c>
      <c r="B378" s="75" t="s">
        <v>855</v>
      </c>
      <c r="C378" s="75" t="s">
        <v>653</v>
      </c>
      <c r="D378" s="80">
        <v>1.3500000000000002E-2</v>
      </c>
      <c r="E378" s="79">
        <v>47574</v>
      </c>
      <c r="F378" s="81">
        <v>3450</v>
      </c>
      <c r="G378" s="81"/>
      <c r="H378" s="82">
        <v>100</v>
      </c>
      <c r="I378" s="82">
        <v>102.91</v>
      </c>
      <c r="J378" s="75">
        <v>1.057E-2</v>
      </c>
    </row>
    <row r="379" spans="1:10" x14ac:dyDescent="0.3">
      <c r="A379" s="86">
        <v>43770</v>
      </c>
      <c r="B379" s="75" t="s">
        <v>790</v>
      </c>
      <c r="C379" s="75" t="s">
        <v>727</v>
      </c>
      <c r="D379" s="87">
        <v>4.2699999999999995E-3</v>
      </c>
      <c r="E379" s="79">
        <v>45762</v>
      </c>
      <c r="F379" s="88"/>
      <c r="G379" s="88"/>
      <c r="H379" s="89">
        <v>100</v>
      </c>
      <c r="I379" s="89">
        <v>101.05</v>
      </c>
      <c r="J379" s="75">
        <v>4.0100000000000005E-3</v>
      </c>
    </row>
    <row r="380" spans="1:10" ht="27.6" x14ac:dyDescent="0.3">
      <c r="A380" s="93">
        <v>43783</v>
      </c>
      <c r="B380" s="94" t="s">
        <v>866</v>
      </c>
      <c r="C380" s="75" t="s">
        <v>775</v>
      </c>
      <c r="D380" s="76"/>
      <c r="E380" s="79">
        <v>44148</v>
      </c>
      <c r="F380" s="88">
        <v>5833.6469999999999</v>
      </c>
      <c r="G380" s="88"/>
      <c r="H380" s="89">
        <v>100.137</v>
      </c>
      <c r="J380" s="75">
        <v>-1.3500000000000001E-3</v>
      </c>
    </row>
    <row r="381" spans="1:10" x14ac:dyDescent="0.3">
      <c r="A381" s="79">
        <v>43784</v>
      </c>
      <c r="B381" s="75" t="s">
        <v>867</v>
      </c>
      <c r="C381" s="75" t="s">
        <v>653</v>
      </c>
      <c r="D381" s="80">
        <v>8.5000000000000006E-3</v>
      </c>
      <c r="E381" s="79">
        <v>46402</v>
      </c>
      <c r="F381" s="81">
        <v>3251</v>
      </c>
      <c r="G381" s="81"/>
      <c r="H381" s="82">
        <v>99.61</v>
      </c>
      <c r="I381" s="82">
        <v>99.61</v>
      </c>
      <c r="J381" s="75">
        <v>9.0799999999999995E-3</v>
      </c>
    </row>
    <row r="382" spans="1:10" x14ac:dyDescent="0.3">
      <c r="A382" s="79">
        <v>43784</v>
      </c>
      <c r="B382" s="75" t="s">
        <v>857</v>
      </c>
      <c r="C382" s="75" t="s">
        <v>653</v>
      </c>
      <c r="D382" s="80">
        <v>5.0000000000000001E-4</v>
      </c>
      <c r="E382" s="79">
        <v>44941</v>
      </c>
      <c r="F382" s="81">
        <v>2500</v>
      </c>
      <c r="G382" s="81"/>
      <c r="H382" s="82">
        <v>100</v>
      </c>
      <c r="I382" s="82">
        <v>99.46</v>
      </c>
      <c r="J382" s="75">
        <v>2.2100000000000002E-3</v>
      </c>
    </row>
    <row r="383" spans="1:10" x14ac:dyDescent="0.3">
      <c r="A383" s="79">
        <v>43784</v>
      </c>
      <c r="B383" s="75" t="s">
        <v>834</v>
      </c>
      <c r="C383" s="75" t="s">
        <v>653</v>
      </c>
      <c r="D383" s="80">
        <v>3.85E-2</v>
      </c>
      <c r="E383" s="79">
        <v>54667</v>
      </c>
      <c r="F383" s="81">
        <v>957.22799999999995</v>
      </c>
      <c r="G383" s="81">
        <v>957.22799999999995</v>
      </c>
      <c r="H383" s="82">
        <v>99.593999999999994</v>
      </c>
      <c r="I383" s="82">
        <v>133.94999999999999</v>
      </c>
      <c r="J383" s="75">
        <v>2.2879999999999998E-2</v>
      </c>
    </row>
    <row r="384" spans="1:10" x14ac:dyDescent="0.3">
      <c r="A384" s="79">
        <v>43784</v>
      </c>
      <c r="B384" s="75" t="s">
        <v>738</v>
      </c>
      <c r="C384" s="75" t="s">
        <v>653</v>
      </c>
      <c r="D384" s="80">
        <v>2.7000000000000003E-2</v>
      </c>
      <c r="E384" s="79">
        <v>53752</v>
      </c>
      <c r="F384" s="81"/>
      <c r="G384" s="81"/>
      <c r="H384" s="82">
        <v>99.182000000000002</v>
      </c>
      <c r="I384" s="82">
        <v>111.76</v>
      </c>
      <c r="J384" s="75">
        <v>2.1409999999999998E-2</v>
      </c>
    </row>
    <row r="385" spans="1:10" x14ac:dyDescent="0.3">
      <c r="A385" s="79">
        <v>43797</v>
      </c>
      <c r="B385" s="75" t="s">
        <v>685</v>
      </c>
      <c r="C385" s="75" t="s">
        <v>671</v>
      </c>
      <c r="D385" s="80">
        <v>2.5499999999999998E-2</v>
      </c>
      <c r="E385" s="79">
        <v>51759</v>
      </c>
      <c r="F385" s="81">
        <v>660.2</v>
      </c>
      <c r="G385" s="81">
        <v>660.2</v>
      </c>
      <c r="H385" s="82">
        <v>98.891000000000005</v>
      </c>
      <c r="I385" s="82">
        <v>129.94999999999999</v>
      </c>
      <c r="J385" s="75">
        <v>1.0169999999999998E-2</v>
      </c>
    </row>
    <row r="386" spans="1:10" x14ac:dyDescent="0.3">
      <c r="A386" s="91">
        <v>43797</v>
      </c>
      <c r="B386" s="92" t="s">
        <v>864</v>
      </c>
      <c r="C386" s="75" t="s">
        <v>773</v>
      </c>
      <c r="D386" s="76"/>
      <c r="E386" s="79">
        <v>44529</v>
      </c>
      <c r="F386" s="88">
        <v>2012.5</v>
      </c>
      <c r="G386" s="88"/>
      <c r="H386" s="89">
        <v>100</v>
      </c>
      <c r="I386" s="89">
        <v>100.066</v>
      </c>
      <c r="J386" s="75">
        <v>-3.3E-4</v>
      </c>
    </row>
    <row r="387" spans="1:10" ht="27.6" x14ac:dyDescent="0.3">
      <c r="A387" s="93">
        <v>43798</v>
      </c>
      <c r="B387" s="94" t="s">
        <v>868</v>
      </c>
      <c r="C387" s="75" t="s">
        <v>775</v>
      </c>
      <c r="D387" s="76"/>
      <c r="E387" s="79">
        <v>43980</v>
      </c>
      <c r="F387" s="88">
        <v>6500</v>
      </c>
      <c r="G387" s="88"/>
      <c r="H387" s="89">
        <v>100.10899999999999</v>
      </c>
      <c r="J387" s="75">
        <v>-2.15E-3</v>
      </c>
    </row>
    <row r="388" spans="1:10" x14ac:dyDescent="0.3">
      <c r="A388" s="79">
        <v>43801</v>
      </c>
      <c r="B388" s="75" t="s">
        <v>859</v>
      </c>
      <c r="C388" s="75" t="s">
        <v>653</v>
      </c>
      <c r="D388" s="80">
        <v>3.4999999999999996E-3</v>
      </c>
      <c r="E388" s="79">
        <v>45689</v>
      </c>
      <c r="F388" s="81">
        <v>2250</v>
      </c>
      <c r="G388" s="81"/>
      <c r="H388" s="82">
        <v>100</v>
      </c>
      <c r="I388" s="82">
        <v>98.55</v>
      </c>
      <c r="J388" s="75">
        <v>6.3600000000000002E-3</v>
      </c>
    </row>
    <row r="389" spans="1:10" x14ac:dyDescent="0.3">
      <c r="A389" s="79">
        <v>43801</v>
      </c>
      <c r="B389" s="75" t="s">
        <v>855</v>
      </c>
      <c r="C389" s="75" t="s">
        <v>653</v>
      </c>
      <c r="D389" s="80">
        <v>1.3500000000000002E-2</v>
      </c>
      <c r="E389" s="79">
        <v>47574</v>
      </c>
      <c r="F389" s="81">
        <v>2750</v>
      </c>
      <c r="G389" s="81"/>
      <c r="H389" s="82">
        <v>100</v>
      </c>
      <c r="I389" s="82">
        <v>100.64</v>
      </c>
      <c r="J389" s="75">
        <v>1.2880000000000001E-2</v>
      </c>
    </row>
    <row r="390" spans="1:10" x14ac:dyDescent="0.3">
      <c r="A390" s="86">
        <v>43801</v>
      </c>
      <c r="B390" s="75" t="s">
        <v>833</v>
      </c>
      <c r="C390" s="75" t="s">
        <v>727</v>
      </c>
      <c r="D390" s="87">
        <v>7.7099999999999998E-3</v>
      </c>
      <c r="E390" s="79">
        <v>45672</v>
      </c>
      <c r="F390" s="88">
        <v>750</v>
      </c>
      <c r="G390" s="88"/>
      <c r="H390" s="89">
        <v>99.69</v>
      </c>
      <c r="I390" s="89">
        <v>104.11</v>
      </c>
      <c r="J390" s="75">
        <v>7.1199999999999996E-3</v>
      </c>
    </row>
    <row r="391" spans="1:10" ht="15" x14ac:dyDescent="0.3">
      <c r="A391" s="93">
        <v>43812</v>
      </c>
      <c r="B391" s="75" t="s">
        <v>869</v>
      </c>
      <c r="C391" s="75" t="s">
        <v>775</v>
      </c>
      <c r="D391" s="76"/>
      <c r="E391" s="79">
        <v>44179</v>
      </c>
      <c r="F391" s="88">
        <v>6072.1980000000003</v>
      </c>
      <c r="G391" s="88"/>
      <c r="H391" s="89">
        <v>100.19499999999999</v>
      </c>
      <c r="J391" s="75">
        <v>-1.91E-3</v>
      </c>
    </row>
    <row r="392" spans="1:10" x14ac:dyDescent="0.3">
      <c r="A392" s="79">
        <v>43832</v>
      </c>
      <c r="B392" s="75" t="s">
        <v>859</v>
      </c>
      <c r="C392" s="75" t="s">
        <v>653</v>
      </c>
      <c r="D392" s="80">
        <v>3.4999999999999996E-3</v>
      </c>
      <c r="E392" s="79">
        <v>45689</v>
      </c>
      <c r="F392" s="81">
        <v>2154.806</v>
      </c>
      <c r="G392" s="81"/>
      <c r="H392" s="82">
        <v>100</v>
      </c>
      <c r="I392" s="82">
        <v>98.68</v>
      </c>
      <c r="J392" s="75">
        <v>6.1500000000000001E-3</v>
      </c>
    </row>
    <row r="393" spans="1:10" x14ac:dyDescent="0.3">
      <c r="A393" s="79">
        <v>43832</v>
      </c>
      <c r="B393" s="75" t="s">
        <v>855</v>
      </c>
      <c r="C393" s="75" t="s">
        <v>653</v>
      </c>
      <c r="D393" s="80">
        <v>1.3500000000000002E-2</v>
      </c>
      <c r="E393" s="79">
        <v>47574</v>
      </c>
      <c r="F393" s="81">
        <v>2501</v>
      </c>
      <c r="G393" s="81"/>
      <c r="H393" s="82">
        <v>100</v>
      </c>
      <c r="I393" s="82">
        <v>100.01</v>
      </c>
      <c r="J393" s="75">
        <v>1.353E-2</v>
      </c>
    </row>
    <row r="394" spans="1:10" x14ac:dyDescent="0.3">
      <c r="A394" s="91">
        <v>43832</v>
      </c>
      <c r="B394" s="92" t="s">
        <v>864</v>
      </c>
      <c r="C394" s="75" t="s">
        <v>773</v>
      </c>
      <c r="D394" s="76"/>
      <c r="E394" s="79">
        <v>44529</v>
      </c>
      <c r="F394" s="88">
        <v>2058.779</v>
      </c>
      <c r="G394" s="88"/>
      <c r="H394" s="89">
        <v>100</v>
      </c>
      <c r="I394" s="89">
        <v>100.01</v>
      </c>
      <c r="J394" s="75">
        <v>-5.0000000000000002E-5</v>
      </c>
    </row>
    <row r="395" spans="1:10" ht="27.6" x14ac:dyDescent="0.3">
      <c r="A395" s="93">
        <v>43832</v>
      </c>
      <c r="B395" s="94" t="s">
        <v>870</v>
      </c>
      <c r="C395" s="75" t="s">
        <v>775</v>
      </c>
      <c r="D395" s="76"/>
      <c r="E395" s="79">
        <v>44012</v>
      </c>
      <c r="F395" s="88">
        <v>6500</v>
      </c>
      <c r="G395" s="88"/>
      <c r="H395" s="89">
        <v>100.111</v>
      </c>
      <c r="J395" s="75">
        <v>-2.2100000000000002E-3</v>
      </c>
    </row>
    <row r="396" spans="1:10" ht="27.6" x14ac:dyDescent="0.3">
      <c r="A396" s="93">
        <v>43844</v>
      </c>
      <c r="B396" s="94" t="s">
        <v>871</v>
      </c>
      <c r="C396" s="75" t="s">
        <v>775</v>
      </c>
      <c r="D396" s="76"/>
      <c r="E396" s="79">
        <v>44210</v>
      </c>
      <c r="F396" s="88">
        <v>7000</v>
      </c>
      <c r="G396" s="88"/>
      <c r="H396" s="89">
        <v>100.247</v>
      </c>
      <c r="J396" s="75">
        <v>-2.4199999999999998E-3</v>
      </c>
    </row>
    <row r="397" spans="1:10" x14ac:dyDescent="0.3">
      <c r="A397" s="79">
        <v>43846</v>
      </c>
      <c r="B397" s="75" t="s">
        <v>867</v>
      </c>
      <c r="C397" s="75" t="s">
        <v>653</v>
      </c>
      <c r="D397" s="80">
        <v>8.5000000000000006E-3</v>
      </c>
      <c r="E397" s="79">
        <v>46402</v>
      </c>
      <c r="F397" s="81">
        <v>2745.9279999999999</v>
      </c>
      <c r="G397" s="81"/>
      <c r="H397" s="82">
        <v>99.61</v>
      </c>
      <c r="I397" s="82">
        <v>99.4</v>
      </c>
      <c r="J397" s="75">
        <v>9.41E-3</v>
      </c>
    </row>
    <row r="398" spans="1:10" x14ac:dyDescent="0.3">
      <c r="A398" s="79">
        <v>43846</v>
      </c>
      <c r="B398" s="75" t="s">
        <v>857</v>
      </c>
      <c r="C398" s="75" t="s">
        <v>653</v>
      </c>
      <c r="D398" s="80">
        <v>5.0000000000000001E-4</v>
      </c>
      <c r="E398" s="79">
        <v>44941</v>
      </c>
      <c r="F398" s="81">
        <v>3450</v>
      </c>
      <c r="G398" s="81"/>
      <c r="H398" s="82">
        <v>100</v>
      </c>
      <c r="I398" s="82">
        <v>99.6</v>
      </c>
      <c r="J398" s="75">
        <v>1.8400000000000001E-3</v>
      </c>
    </row>
    <row r="399" spans="1:10" x14ac:dyDescent="0.3">
      <c r="A399" s="79">
        <v>43846</v>
      </c>
      <c r="B399" s="75" t="s">
        <v>849</v>
      </c>
      <c r="C399" s="75" t="s">
        <v>653</v>
      </c>
      <c r="D399" s="80">
        <v>3.1E-2</v>
      </c>
      <c r="E399" s="79">
        <v>51196</v>
      </c>
      <c r="F399" s="81">
        <v>1250</v>
      </c>
      <c r="G399" s="81"/>
      <c r="H399" s="82">
        <v>99.623000000000005</v>
      </c>
      <c r="I399" s="82">
        <v>115.84</v>
      </c>
      <c r="J399" s="75">
        <v>2.1389999999999999E-2</v>
      </c>
    </row>
    <row r="400" spans="1:10" x14ac:dyDescent="0.3">
      <c r="A400" s="79">
        <v>43852</v>
      </c>
      <c r="B400" s="75" t="s">
        <v>872</v>
      </c>
      <c r="C400" s="75" t="s">
        <v>653</v>
      </c>
      <c r="D400" s="80">
        <v>2.4500000000000001E-2</v>
      </c>
      <c r="E400" s="79">
        <v>55032</v>
      </c>
      <c r="F400" s="81">
        <v>7000</v>
      </c>
      <c r="G400" s="81"/>
      <c r="H400" s="82">
        <v>99.28</v>
      </c>
      <c r="I400" s="82">
        <v>99.28</v>
      </c>
      <c r="J400" s="75">
        <v>2.4990000000000002E-2</v>
      </c>
    </row>
    <row r="401" spans="1:10" x14ac:dyDescent="0.3">
      <c r="A401" s="79">
        <v>43860</v>
      </c>
      <c r="B401" s="75" t="s">
        <v>803</v>
      </c>
      <c r="C401" s="75" t="s">
        <v>671</v>
      </c>
      <c r="D401" s="80">
        <v>1E-3</v>
      </c>
      <c r="E401" s="79">
        <v>45061</v>
      </c>
      <c r="F401" s="81">
        <v>1437.5</v>
      </c>
      <c r="G401" s="81">
        <v>1437.5</v>
      </c>
      <c r="H401" s="82">
        <v>100</v>
      </c>
      <c r="I401" s="82">
        <v>102.01</v>
      </c>
      <c r="J401" s="75">
        <v>-5.0400000000000002E-3</v>
      </c>
    </row>
    <row r="402" spans="1:10" x14ac:dyDescent="0.3">
      <c r="A402" s="91">
        <v>43860</v>
      </c>
      <c r="B402" s="92" t="s">
        <v>864</v>
      </c>
      <c r="C402" s="75" t="s">
        <v>773</v>
      </c>
      <c r="D402" s="76"/>
      <c r="E402" s="79">
        <v>44529</v>
      </c>
      <c r="F402" s="88">
        <v>2300</v>
      </c>
      <c r="G402" s="88"/>
      <c r="H402" s="89">
        <v>100</v>
      </c>
      <c r="I402" s="89">
        <v>100.30800000000001</v>
      </c>
      <c r="J402" s="75">
        <v>-1.6800000000000001E-3</v>
      </c>
    </row>
    <row r="403" spans="1:10" ht="27.6" x14ac:dyDescent="0.3">
      <c r="A403" s="93">
        <v>43861</v>
      </c>
      <c r="B403" s="94" t="s">
        <v>873</v>
      </c>
      <c r="C403" s="75" t="s">
        <v>775</v>
      </c>
      <c r="D403" s="76"/>
      <c r="E403" s="79">
        <v>44043</v>
      </c>
      <c r="F403" s="88">
        <v>6500</v>
      </c>
      <c r="G403" s="88"/>
      <c r="H403" s="89">
        <v>100.18</v>
      </c>
      <c r="J403" s="75">
        <v>-3.5499999999999998E-3</v>
      </c>
    </row>
    <row r="404" spans="1:10" x14ac:dyDescent="0.3">
      <c r="A404" s="79">
        <v>43864</v>
      </c>
      <c r="B404" s="75" t="s">
        <v>859</v>
      </c>
      <c r="C404" s="75" t="s">
        <v>653</v>
      </c>
      <c r="D404" s="80">
        <v>3.4999999999999996E-3</v>
      </c>
      <c r="E404" s="79">
        <v>45689</v>
      </c>
      <c r="F404" s="81">
        <v>3162.5</v>
      </c>
      <c r="G404" s="81"/>
      <c r="H404" s="82">
        <v>100</v>
      </c>
      <c r="I404" s="82">
        <v>100.2</v>
      </c>
      <c r="J404" s="75">
        <v>3.0999999999999999E-3</v>
      </c>
    </row>
    <row r="405" spans="1:10" x14ac:dyDescent="0.3">
      <c r="A405" s="79">
        <v>43864</v>
      </c>
      <c r="B405" s="75" t="s">
        <v>855</v>
      </c>
      <c r="C405" s="75" t="s">
        <v>653</v>
      </c>
      <c r="D405" s="80">
        <v>1.3500000000000002E-2</v>
      </c>
      <c r="E405" s="79">
        <v>47574</v>
      </c>
      <c r="F405" s="81">
        <v>3737.5</v>
      </c>
      <c r="G405" s="81"/>
      <c r="H405" s="82">
        <v>100</v>
      </c>
      <c r="I405" s="82">
        <v>103.95</v>
      </c>
      <c r="J405" s="75">
        <v>9.4399999999999987E-3</v>
      </c>
    </row>
    <row r="406" spans="1:10" x14ac:dyDescent="0.3">
      <c r="A406" s="86">
        <v>43864</v>
      </c>
      <c r="B406" s="75" t="s">
        <v>874</v>
      </c>
      <c r="C406" s="75" t="s">
        <v>727</v>
      </c>
      <c r="D406" s="87">
        <v>1.4999999999999999E-4</v>
      </c>
      <c r="E406" s="79">
        <v>45275</v>
      </c>
      <c r="F406" s="88">
        <v>3575</v>
      </c>
      <c r="G406" s="88"/>
      <c r="H406" s="89">
        <v>100</v>
      </c>
      <c r="I406" s="89">
        <v>100.12</v>
      </c>
      <c r="J406" s="75">
        <v>1.8E-3</v>
      </c>
    </row>
    <row r="407" spans="1:10" ht="15" x14ac:dyDescent="0.3">
      <c r="A407" s="93">
        <v>43875</v>
      </c>
      <c r="B407" s="75" t="s">
        <v>875</v>
      </c>
      <c r="C407" s="75" t="s">
        <v>775</v>
      </c>
      <c r="D407" s="76"/>
      <c r="E407" s="79">
        <v>44239</v>
      </c>
      <c r="F407" s="88">
        <v>6000</v>
      </c>
      <c r="G407" s="88"/>
      <c r="H407" s="89">
        <v>100.324</v>
      </c>
      <c r="J407" s="75">
        <v>-3.1900000000000001E-3</v>
      </c>
    </row>
    <row r="408" spans="1:10" x14ac:dyDescent="0.3">
      <c r="A408" s="79">
        <v>43878</v>
      </c>
      <c r="B408" s="75" t="s">
        <v>867</v>
      </c>
      <c r="C408" s="75" t="s">
        <v>653</v>
      </c>
      <c r="D408" s="80">
        <v>8.5000000000000006E-3</v>
      </c>
      <c r="E408" s="79">
        <v>46402</v>
      </c>
      <c r="F408" s="81">
        <v>2750</v>
      </c>
      <c r="G408" s="81"/>
      <c r="H408" s="82">
        <v>99.61</v>
      </c>
      <c r="I408" s="82">
        <v>102.52</v>
      </c>
      <c r="J408" s="75">
        <v>4.79E-3</v>
      </c>
    </row>
    <row r="409" spans="1:10" x14ac:dyDescent="0.3">
      <c r="A409" s="79">
        <v>43878</v>
      </c>
      <c r="B409" s="75" t="s">
        <v>857</v>
      </c>
      <c r="C409" s="75" t="s">
        <v>653</v>
      </c>
      <c r="D409" s="80">
        <v>5.0000000000000001E-4</v>
      </c>
      <c r="E409" s="79">
        <v>44941</v>
      </c>
      <c r="F409" s="81">
        <v>2250</v>
      </c>
      <c r="G409" s="81"/>
      <c r="H409" s="82">
        <v>100</v>
      </c>
      <c r="I409" s="82">
        <v>100.45</v>
      </c>
      <c r="J409" s="75">
        <v>-1.0399999999999999E-3</v>
      </c>
    </row>
    <row r="410" spans="1:10" x14ac:dyDescent="0.3">
      <c r="A410" s="79">
        <v>43879</v>
      </c>
      <c r="B410" s="75" t="s">
        <v>876</v>
      </c>
      <c r="C410" s="75" t="s">
        <v>653</v>
      </c>
      <c r="D410" s="80">
        <v>1.4499999999999999E-2</v>
      </c>
      <c r="E410" s="79">
        <v>49735</v>
      </c>
      <c r="F410" s="81">
        <v>9000</v>
      </c>
      <c r="G410" s="81"/>
      <c r="H410" s="82">
        <v>99.513000000000005</v>
      </c>
      <c r="I410" s="82">
        <v>99.513000000000005</v>
      </c>
      <c r="J410" s="75">
        <v>1.489E-2</v>
      </c>
    </row>
    <row r="411" spans="1:10" x14ac:dyDescent="0.3">
      <c r="A411" s="79">
        <v>43888</v>
      </c>
      <c r="B411" s="75" t="s">
        <v>860</v>
      </c>
      <c r="C411" s="75" t="s">
        <v>671</v>
      </c>
      <c r="D411" s="80">
        <v>4.0000000000000001E-3</v>
      </c>
      <c r="E411" s="79">
        <v>47618</v>
      </c>
      <c r="F411" s="81">
        <v>900</v>
      </c>
      <c r="G411" s="81"/>
      <c r="H411" s="82">
        <v>99.632000000000005</v>
      </c>
      <c r="I411" s="82">
        <v>100.91</v>
      </c>
      <c r="J411" s="75">
        <v>3.0999999999999999E-3</v>
      </c>
    </row>
    <row r="412" spans="1:10" x14ac:dyDescent="0.3">
      <c r="A412" s="79">
        <v>43888</v>
      </c>
      <c r="B412" s="75" t="s">
        <v>735</v>
      </c>
      <c r="C412" s="75" t="s">
        <v>671</v>
      </c>
      <c r="D412" s="80">
        <v>1.306E-2</v>
      </c>
      <c r="E412" s="79">
        <v>48472</v>
      </c>
      <c r="F412" s="81"/>
      <c r="G412" s="81"/>
      <c r="H412" s="82">
        <v>99.772000000000006</v>
      </c>
      <c r="I412" s="82">
        <v>110.7</v>
      </c>
      <c r="J412" s="75">
        <v>3.7599999999999999E-3</v>
      </c>
    </row>
    <row r="413" spans="1:10" x14ac:dyDescent="0.3">
      <c r="A413" s="91">
        <v>43888</v>
      </c>
      <c r="B413" s="92" t="s">
        <v>864</v>
      </c>
      <c r="C413" s="75" t="s">
        <v>773</v>
      </c>
      <c r="D413" s="76"/>
      <c r="E413" s="79">
        <v>44529</v>
      </c>
      <c r="F413" s="88">
        <v>2587.5</v>
      </c>
      <c r="G413" s="88"/>
      <c r="H413" s="89">
        <v>100</v>
      </c>
      <c r="I413" s="89">
        <v>100.251</v>
      </c>
      <c r="J413" s="75">
        <v>-1.4299999999999998E-3</v>
      </c>
    </row>
    <row r="414" spans="1:10" ht="27.6" x14ac:dyDescent="0.3">
      <c r="A414" s="93">
        <v>43889</v>
      </c>
      <c r="B414" s="94" t="s">
        <v>877</v>
      </c>
      <c r="C414" s="75" t="s">
        <v>775</v>
      </c>
      <c r="D414" s="76"/>
      <c r="E414" s="79">
        <v>44074</v>
      </c>
      <c r="F414" s="88">
        <v>6025</v>
      </c>
      <c r="G414" s="88"/>
      <c r="H414" s="89">
        <v>100.148</v>
      </c>
      <c r="J414" s="75">
        <v>-2.8699999999999997E-3</v>
      </c>
    </row>
    <row r="415" spans="1:10" x14ac:dyDescent="0.3">
      <c r="A415" s="79">
        <v>43892</v>
      </c>
      <c r="B415" s="75" t="s">
        <v>878</v>
      </c>
      <c r="C415" s="75" t="s">
        <v>653</v>
      </c>
      <c r="D415" s="80">
        <v>9.4999999999999998E-3</v>
      </c>
      <c r="E415" s="79">
        <v>47696</v>
      </c>
      <c r="F415" s="81">
        <v>4000</v>
      </c>
      <c r="G415" s="81"/>
      <c r="H415" s="82">
        <v>99.5</v>
      </c>
      <c r="I415" s="82">
        <v>99.5</v>
      </c>
      <c r="J415" s="75">
        <v>1.0029999999999999E-2</v>
      </c>
    </row>
    <row r="416" spans="1:10" x14ac:dyDescent="0.3">
      <c r="A416" s="79">
        <v>43892</v>
      </c>
      <c r="B416" s="75" t="s">
        <v>859</v>
      </c>
      <c r="C416" s="75" t="s">
        <v>653</v>
      </c>
      <c r="D416" s="80">
        <v>3.4999999999999996E-3</v>
      </c>
      <c r="E416" s="79">
        <v>45689</v>
      </c>
      <c r="F416" s="81">
        <v>2500</v>
      </c>
      <c r="G416" s="81"/>
      <c r="H416" s="82">
        <v>100</v>
      </c>
      <c r="I416" s="82">
        <v>99.93</v>
      </c>
      <c r="J416" s="75">
        <v>3.64E-3</v>
      </c>
    </row>
    <row r="417" spans="1:10" x14ac:dyDescent="0.3">
      <c r="A417" s="86">
        <v>43892</v>
      </c>
      <c r="B417" s="75" t="s">
        <v>790</v>
      </c>
      <c r="C417" s="75" t="s">
        <v>727</v>
      </c>
      <c r="D417" s="87">
        <v>4.2699999999999995E-3</v>
      </c>
      <c r="E417" s="79">
        <v>45762</v>
      </c>
      <c r="F417" s="88"/>
      <c r="G417" s="88"/>
      <c r="H417" s="89">
        <v>100</v>
      </c>
      <c r="I417" s="89">
        <v>100.62</v>
      </c>
      <c r="J417" s="75">
        <v>4.7199999999999994E-3</v>
      </c>
    </row>
    <row r="418" spans="1:10" ht="27.6" x14ac:dyDescent="0.3">
      <c r="A418" s="93">
        <v>43903</v>
      </c>
      <c r="B418" s="94" t="s">
        <v>879</v>
      </c>
      <c r="C418" s="75" t="s">
        <v>775</v>
      </c>
      <c r="D418" s="76"/>
      <c r="E418" s="79">
        <v>44267</v>
      </c>
      <c r="F418" s="88">
        <v>6500</v>
      </c>
      <c r="G418" s="88"/>
      <c r="H418" s="89">
        <v>99.927000000000007</v>
      </c>
      <c r="J418" s="75">
        <v>7.1999999999999994E-4</v>
      </c>
    </row>
    <row r="419" spans="1:10" x14ac:dyDescent="0.3">
      <c r="A419" s="79">
        <v>43906</v>
      </c>
      <c r="B419" s="75" t="s">
        <v>880</v>
      </c>
      <c r="C419" s="75" t="s">
        <v>653</v>
      </c>
      <c r="D419" s="80">
        <v>6.0000000000000001E-3</v>
      </c>
      <c r="E419" s="79">
        <v>45092</v>
      </c>
      <c r="F419" s="81">
        <v>3500</v>
      </c>
      <c r="G419" s="81"/>
      <c r="H419" s="82">
        <v>99.57</v>
      </c>
      <c r="I419" s="82">
        <v>99.57</v>
      </c>
      <c r="J419" s="75">
        <v>7.3600000000000002E-3</v>
      </c>
    </row>
    <row r="420" spans="1:10" x14ac:dyDescent="0.3">
      <c r="A420" s="79">
        <v>43906</v>
      </c>
      <c r="B420" s="75" t="s">
        <v>867</v>
      </c>
      <c r="C420" s="75" t="s">
        <v>653</v>
      </c>
      <c r="D420" s="80">
        <v>8.5000000000000006E-3</v>
      </c>
      <c r="E420" s="79">
        <v>46402</v>
      </c>
      <c r="F420" s="81">
        <v>795</v>
      </c>
      <c r="G420" s="81"/>
      <c r="H420" s="82">
        <v>99.61</v>
      </c>
      <c r="I420" s="82">
        <v>99.56</v>
      </c>
      <c r="J420" s="75">
        <v>9.1900000000000003E-3</v>
      </c>
    </row>
    <row r="421" spans="1:10" x14ac:dyDescent="0.3">
      <c r="A421" s="79">
        <v>43906</v>
      </c>
      <c r="B421" s="75" t="s">
        <v>855</v>
      </c>
      <c r="C421" s="75" t="s">
        <v>653</v>
      </c>
      <c r="D421" s="80">
        <v>1.3500000000000002E-2</v>
      </c>
      <c r="E421" s="79">
        <v>47574</v>
      </c>
      <c r="F421" s="81">
        <v>1205</v>
      </c>
      <c r="G421" s="81"/>
      <c r="H421" s="82">
        <v>100</v>
      </c>
      <c r="I421" s="82">
        <v>100.63</v>
      </c>
      <c r="J421" s="75">
        <v>1.2869999999999999E-2</v>
      </c>
    </row>
    <row r="422" spans="1:10" x14ac:dyDescent="0.3">
      <c r="A422" s="79">
        <v>43906</v>
      </c>
      <c r="B422" s="75" t="s">
        <v>849</v>
      </c>
      <c r="C422" s="75" t="s">
        <v>653</v>
      </c>
      <c r="D422" s="80">
        <v>3.1E-2</v>
      </c>
      <c r="E422" s="79">
        <v>51196</v>
      </c>
      <c r="F422" s="81">
        <v>1500</v>
      </c>
      <c r="G422" s="81"/>
      <c r="H422" s="82">
        <v>99.623000000000005</v>
      </c>
      <c r="I422" s="82">
        <v>118.7</v>
      </c>
      <c r="J422" s="75">
        <v>1.9730000000000001E-2</v>
      </c>
    </row>
    <row r="423" spans="1:10" x14ac:dyDescent="0.3">
      <c r="A423" s="79">
        <v>43910</v>
      </c>
      <c r="B423" s="75" t="s">
        <v>784</v>
      </c>
      <c r="C423" s="75" t="s">
        <v>653</v>
      </c>
      <c r="D423" s="80">
        <v>1.4499999999999999E-2</v>
      </c>
      <c r="E423" s="79">
        <v>45611</v>
      </c>
      <c r="F423" s="81"/>
      <c r="G423" s="81"/>
      <c r="H423" s="82">
        <v>99.56</v>
      </c>
      <c r="I423" s="82">
        <v>95.15</v>
      </c>
      <c r="J423" s="75">
        <v>2.5779999999999997E-2</v>
      </c>
    </row>
    <row r="424" spans="1:10" x14ac:dyDescent="0.3">
      <c r="A424" s="79">
        <v>43910</v>
      </c>
      <c r="B424" s="75" t="s">
        <v>765</v>
      </c>
      <c r="C424" s="75" t="s">
        <v>653</v>
      </c>
      <c r="D424" s="80">
        <v>1.8500000000000003E-2</v>
      </c>
      <c r="E424" s="79">
        <v>45427</v>
      </c>
      <c r="F424" s="81">
        <v>174</v>
      </c>
      <c r="G424" s="81">
        <v>174</v>
      </c>
      <c r="H424" s="82">
        <v>99.71</v>
      </c>
      <c r="I424" s="82">
        <v>97.33</v>
      </c>
      <c r="J424" s="75">
        <v>2.5470000000000003E-2</v>
      </c>
    </row>
    <row r="425" spans="1:10" x14ac:dyDescent="0.3">
      <c r="A425" s="79">
        <v>43910</v>
      </c>
      <c r="B425" s="75" t="s">
        <v>750</v>
      </c>
      <c r="C425" s="75" t="s">
        <v>653</v>
      </c>
      <c r="D425" s="80">
        <v>6.5000000000000006E-3</v>
      </c>
      <c r="E425" s="79">
        <v>45214</v>
      </c>
      <c r="F425" s="81">
        <v>3088</v>
      </c>
      <c r="G425" s="81">
        <v>3088</v>
      </c>
      <c r="H425" s="82">
        <v>99.7</v>
      </c>
      <c r="I425" s="82">
        <v>93.85</v>
      </c>
      <c r="J425" s="75">
        <v>2.4729999999999999E-2</v>
      </c>
    </row>
    <row r="426" spans="1:10" x14ac:dyDescent="0.3">
      <c r="A426" s="79">
        <v>43920</v>
      </c>
      <c r="B426" s="75" t="s">
        <v>685</v>
      </c>
      <c r="C426" s="75" t="s">
        <v>671</v>
      </c>
      <c r="D426" s="80">
        <v>2.5499999999999998E-2</v>
      </c>
      <c r="E426" s="79">
        <v>51759</v>
      </c>
      <c r="F426" s="81">
        <v>841.15</v>
      </c>
      <c r="G426" s="81">
        <v>841.15</v>
      </c>
      <c r="H426" s="82">
        <v>98.891000000000005</v>
      </c>
      <c r="I426" s="82">
        <v>114.1</v>
      </c>
      <c r="J426" s="75">
        <v>1.7659999999999999E-2</v>
      </c>
    </row>
    <row r="427" spans="1:10" x14ac:dyDescent="0.3">
      <c r="A427" s="91">
        <v>43920</v>
      </c>
      <c r="B427" s="92" t="s">
        <v>864</v>
      </c>
      <c r="C427" s="75" t="s">
        <v>773</v>
      </c>
      <c r="D427" s="76"/>
      <c r="E427" s="79">
        <v>44529</v>
      </c>
      <c r="F427" s="88">
        <v>3162.5</v>
      </c>
      <c r="G427" s="88"/>
      <c r="H427" s="89">
        <v>100</v>
      </c>
      <c r="I427" s="89">
        <v>99.49</v>
      </c>
      <c r="J427" s="75">
        <v>3.0699999999999998E-3</v>
      </c>
    </row>
    <row r="428" spans="1:10" ht="27.6" x14ac:dyDescent="0.3">
      <c r="A428" s="93">
        <v>43921</v>
      </c>
      <c r="B428" s="94" t="s">
        <v>881</v>
      </c>
      <c r="C428" s="75" t="s">
        <v>775</v>
      </c>
      <c r="D428" s="76"/>
      <c r="E428" s="79">
        <v>44104</v>
      </c>
      <c r="F428" s="88">
        <v>7000</v>
      </c>
      <c r="G428" s="88"/>
      <c r="H428" s="89">
        <v>99.971999999999994</v>
      </c>
      <c r="J428" s="75">
        <v>5.5000000000000003E-4</v>
      </c>
    </row>
    <row r="429" spans="1:10" x14ac:dyDescent="0.3">
      <c r="A429" s="79">
        <v>43923</v>
      </c>
      <c r="B429" s="75" t="s">
        <v>878</v>
      </c>
      <c r="C429" s="75" t="s">
        <v>653</v>
      </c>
      <c r="D429" s="80">
        <v>9.4999999999999998E-3</v>
      </c>
      <c r="E429" s="79">
        <v>47696</v>
      </c>
      <c r="F429" s="81">
        <v>3500</v>
      </c>
      <c r="G429" s="81"/>
      <c r="H429" s="82">
        <v>99.5</v>
      </c>
      <c r="I429" s="82">
        <v>94.99</v>
      </c>
      <c r="J429" s="75">
        <v>1.4800000000000001E-2</v>
      </c>
    </row>
    <row r="430" spans="1:10" x14ac:dyDescent="0.3">
      <c r="A430" s="79">
        <v>43923</v>
      </c>
      <c r="B430" s="75" t="s">
        <v>859</v>
      </c>
      <c r="C430" s="75" t="s">
        <v>653</v>
      </c>
      <c r="D430" s="80">
        <v>3.4999999999999996E-3</v>
      </c>
      <c r="E430" s="79">
        <v>45689</v>
      </c>
      <c r="F430" s="81">
        <v>2750</v>
      </c>
      <c r="G430" s="81"/>
      <c r="H430" s="82">
        <v>100</v>
      </c>
      <c r="I430" s="82">
        <v>97.88</v>
      </c>
      <c r="J430" s="75">
        <v>7.9900000000000006E-3</v>
      </c>
    </row>
    <row r="431" spans="1:10" x14ac:dyDescent="0.3">
      <c r="A431" s="79">
        <v>43923</v>
      </c>
      <c r="B431" s="75" t="s">
        <v>855</v>
      </c>
      <c r="C431" s="75" t="s">
        <v>653</v>
      </c>
      <c r="D431" s="80">
        <v>1.3500000000000002E-2</v>
      </c>
      <c r="E431" s="79">
        <v>47574</v>
      </c>
      <c r="F431" s="81">
        <v>1500</v>
      </c>
      <c r="G431" s="81"/>
      <c r="H431" s="82">
        <v>100</v>
      </c>
      <c r="I431" s="82">
        <v>99.19</v>
      </c>
      <c r="J431" s="75">
        <v>1.4419999999999999E-2</v>
      </c>
    </row>
    <row r="432" spans="1:10" x14ac:dyDescent="0.3">
      <c r="A432" s="86">
        <v>43923</v>
      </c>
      <c r="B432" s="75" t="s">
        <v>874</v>
      </c>
      <c r="C432" s="75" t="s">
        <v>727</v>
      </c>
      <c r="D432" s="87">
        <v>1.4999999999999999E-4</v>
      </c>
      <c r="E432" s="79">
        <v>45275</v>
      </c>
      <c r="F432" s="88">
        <v>751</v>
      </c>
      <c r="G432" s="88"/>
      <c r="H432" s="89">
        <v>100</v>
      </c>
      <c r="I432" s="89">
        <v>98.34</v>
      </c>
      <c r="J432" s="75">
        <v>6.5900000000000004E-3</v>
      </c>
    </row>
    <row r="433" spans="1:10" ht="15" x14ac:dyDescent="0.3">
      <c r="A433" s="93">
        <v>43935</v>
      </c>
      <c r="B433" s="75" t="s">
        <v>882</v>
      </c>
      <c r="C433" s="75" t="s">
        <v>775</v>
      </c>
      <c r="D433" s="76"/>
      <c r="E433" s="79">
        <v>44026</v>
      </c>
      <c r="F433" s="88">
        <v>3000</v>
      </c>
      <c r="G433" s="88"/>
      <c r="H433" s="89">
        <v>99.953000000000003</v>
      </c>
      <c r="J433" s="75">
        <v>1.8799999999999999E-3</v>
      </c>
    </row>
    <row r="434" spans="1:10" ht="27.6" x14ac:dyDescent="0.3">
      <c r="A434" s="93">
        <v>43935</v>
      </c>
      <c r="B434" s="94" t="s">
        <v>883</v>
      </c>
      <c r="C434" s="75" t="s">
        <v>775</v>
      </c>
      <c r="D434" s="76"/>
      <c r="E434" s="79">
        <v>44300</v>
      </c>
      <c r="F434" s="88">
        <v>7150</v>
      </c>
      <c r="G434" s="88"/>
      <c r="H434" s="89">
        <v>99.460999999999999</v>
      </c>
      <c r="J434" s="75">
        <v>5.3400000000000001E-3</v>
      </c>
    </row>
    <row r="435" spans="1:10" x14ac:dyDescent="0.3">
      <c r="A435" s="79">
        <v>43936</v>
      </c>
      <c r="B435" s="75" t="s">
        <v>880</v>
      </c>
      <c r="C435" s="75" t="s">
        <v>653</v>
      </c>
      <c r="D435" s="80">
        <v>6.0000000000000001E-3</v>
      </c>
      <c r="E435" s="79">
        <v>45092</v>
      </c>
      <c r="F435" s="81">
        <v>5378.0460000000003</v>
      </c>
      <c r="G435" s="81"/>
      <c r="H435" s="82">
        <v>99.57</v>
      </c>
      <c r="I435" s="82">
        <v>99.18</v>
      </c>
      <c r="J435" s="75">
        <v>8.6499999999999997E-3</v>
      </c>
    </row>
    <row r="436" spans="1:10" x14ac:dyDescent="0.3">
      <c r="A436" s="79">
        <v>43936</v>
      </c>
      <c r="B436" s="75" t="s">
        <v>876</v>
      </c>
      <c r="C436" s="75" t="s">
        <v>653</v>
      </c>
      <c r="D436" s="80">
        <v>1.4499999999999999E-2</v>
      </c>
      <c r="E436" s="79">
        <v>49735</v>
      </c>
      <c r="F436" s="81">
        <v>1500</v>
      </c>
      <c r="G436" s="81"/>
      <c r="H436" s="82">
        <v>99.513000000000005</v>
      </c>
      <c r="I436" s="82">
        <v>91.85</v>
      </c>
      <c r="J436" s="75">
        <v>2.0640000000000002E-2</v>
      </c>
    </row>
    <row r="437" spans="1:10" x14ac:dyDescent="0.3">
      <c r="A437" s="79">
        <v>43936</v>
      </c>
      <c r="B437" s="75" t="s">
        <v>867</v>
      </c>
      <c r="C437" s="75" t="s">
        <v>653</v>
      </c>
      <c r="D437" s="80">
        <v>8.5000000000000006E-3</v>
      </c>
      <c r="E437" s="79">
        <v>46402</v>
      </c>
      <c r="F437" s="81">
        <v>3600</v>
      </c>
      <c r="G437" s="81"/>
      <c r="H437" s="82">
        <v>99.61</v>
      </c>
      <c r="I437" s="82">
        <v>96.71</v>
      </c>
      <c r="J437" s="75">
        <v>1.366E-2</v>
      </c>
    </row>
    <row r="438" spans="1:10" x14ac:dyDescent="0.3">
      <c r="A438" s="79">
        <v>43936</v>
      </c>
      <c r="B438" s="75" t="s">
        <v>702</v>
      </c>
      <c r="C438" s="75" t="s">
        <v>653</v>
      </c>
      <c r="D438" s="80">
        <v>4.7500000000000001E-2</v>
      </c>
      <c r="E438" s="79">
        <v>52841</v>
      </c>
      <c r="F438" s="81">
        <v>900</v>
      </c>
      <c r="G438" s="81"/>
      <c r="H438" s="82">
        <v>97.221000000000004</v>
      </c>
      <c r="I438" s="82">
        <v>141.35</v>
      </c>
      <c r="J438" s="75">
        <v>2.495E-2</v>
      </c>
    </row>
    <row r="439" spans="1:10" x14ac:dyDescent="0.3">
      <c r="A439" s="79">
        <v>43949</v>
      </c>
      <c r="B439" s="75" t="s">
        <v>884</v>
      </c>
      <c r="C439" s="75" t="s">
        <v>653</v>
      </c>
      <c r="D439" s="80">
        <v>1.8500000000000003E-2</v>
      </c>
      <c r="E439" s="79">
        <v>45839</v>
      </c>
      <c r="F439" s="81">
        <v>10000</v>
      </c>
      <c r="G439" s="81"/>
      <c r="H439" s="82">
        <v>99.662999999999997</v>
      </c>
      <c r="I439" s="82">
        <v>99.662999999999997</v>
      </c>
      <c r="J439" s="75">
        <v>1.9279999999999999E-2</v>
      </c>
    </row>
    <row r="440" spans="1:10" x14ac:dyDescent="0.3">
      <c r="A440" s="79">
        <v>43949</v>
      </c>
      <c r="B440" s="75" t="s">
        <v>872</v>
      </c>
      <c r="C440" s="75" t="s">
        <v>653</v>
      </c>
      <c r="D440" s="80">
        <v>2.4500000000000001E-2</v>
      </c>
      <c r="E440" s="79">
        <v>55032</v>
      </c>
      <c r="F440" s="81">
        <v>6000</v>
      </c>
      <c r="G440" s="81"/>
      <c r="H440" s="82">
        <v>99.28</v>
      </c>
      <c r="I440" s="82">
        <v>87.186000000000007</v>
      </c>
      <c r="J440" s="75">
        <v>3.1289999999999998E-2</v>
      </c>
    </row>
    <row r="441" spans="1:10" x14ac:dyDescent="0.3">
      <c r="A441" s="79">
        <v>43949</v>
      </c>
      <c r="B441" s="75" t="s">
        <v>860</v>
      </c>
      <c r="C441" s="75" t="s">
        <v>671</v>
      </c>
      <c r="D441" s="80">
        <v>4.0000000000000001E-3</v>
      </c>
      <c r="E441" s="79">
        <v>47618</v>
      </c>
      <c r="F441" s="81">
        <v>1150</v>
      </c>
      <c r="G441" s="81"/>
      <c r="H441" s="82">
        <v>99.632000000000005</v>
      </c>
      <c r="I441" s="82">
        <v>87.5</v>
      </c>
      <c r="J441" s="75">
        <v>1.771E-2</v>
      </c>
    </row>
    <row r="442" spans="1:10" x14ac:dyDescent="0.3">
      <c r="A442" s="91">
        <v>43949</v>
      </c>
      <c r="B442" s="92" t="s">
        <v>864</v>
      </c>
      <c r="C442" s="75" t="s">
        <v>773</v>
      </c>
      <c r="D442" s="76"/>
      <c r="E442" s="79">
        <v>44529</v>
      </c>
      <c r="F442" s="88">
        <v>3162.5</v>
      </c>
      <c r="G442" s="88"/>
      <c r="H442" s="89">
        <v>100</v>
      </c>
      <c r="I442" s="89">
        <v>98.43</v>
      </c>
      <c r="J442" s="75">
        <v>1.0009999999999998E-2</v>
      </c>
    </row>
    <row r="443" spans="1:10" ht="15" x14ac:dyDescent="0.3">
      <c r="A443" s="93">
        <v>43951</v>
      </c>
      <c r="B443" s="75" t="s">
        <v>882</v>
      </c>
      <c r="C443" s="75" t="s">
        <v>775</v>
      </c>
      <c r="D443" s="76"/>
      <c r="E443" s="79">
        <v>44026</v>
      </c>
      <c r="F443" s="88">
        <v>3500</v>
      </c>
      <c r="G443" s="88"/>
      <c r="H443" s="89">
        <v>99.992999999999995</v>
      </c>
      <c r="J443" s="75">
        <v>3.4000000000000002E-4</v>
      </c>
    </row>
    <row r="444" spans="1:10" ht="27.6" x14ac:dyDescent="0.3">
      <c r="A444" s="93">
        <v>43951</v>
      </c>
      <c r="B444" s="94" t="s">
        <v>885</v>
      </c>
      <c r="C444" s="75" t="s">
        <v>775</v>
      </c>
      <c r="D444" s="76"/>
      <c r="E444" s="79">
        <v>44134</v>
      </c>
      <c r="F444" s="88">
        <v>7700</v>
      </c>
      <c r="G444" s="88"/>
      <c r="H444" s="89">
        <v>99.885000000000005</v>
      </c>
      <c r="J444" s="75">
        <v>2.2699999999999999E-3</v>
      </c>
    </row>
    <row r="445" spans="1:10" x14ac:dyDescent="0.3">
      <c r="A445" s="79">
        <v>43955</v>
      </c>
      <c r="B445" s="75" t="s">
        <v>878</v>
      </c>
      <c r="C445" s="75" t="s">
        <v>653</v>
      </c>
      <c r="D445" s="80">
        <v>9.4999999999999998E-3</v>
      </c>
      <c r="E445" s="79">
        <v>47696</v>
      </c>
      <c r="F445" s="81">
        <v>4303.0720000000001</v>
      </c>
      <c r="G445" s="81"/>
      <c r="H445" s="82">
        <v>99.5</v>
      </c>
      <c r="I445" s="82">
        <v>92.33</v>
      </c>
      <c r="J445" s="75">
        <v>1.78E-2</v>
      </c>
    </row>
    <row r="446" spans="1:10" x14ac:dyDescent="0.3">
      <c r="A446" s="79">
        <v>43955</v>
      </c>
      <c r="B446" s="75" t="s">
        <v>739</v>
      </c>
      <c r="C446" s="75" t="s">
        <v>653</v>
      </c>
      <c r="D446" s="80">
        <v>1.6E-2</v>
      </c>
      <c r="E446" s="79">
        <v>46174</v>
      </c>
      <c r="F446" s="81">
        <v>1800</v>
      </c>
      <c r="G446" s="81">
        <v>1800</v>
      </c>
      <c r="H446" s="82">
        <v>100</v>
      </c>
      <c r="I446" s="82">
        <v>101.41</v>
      </c>
      <c r="J446" s="75">
        <v>1.362E-2</v>
      </c>
    </row>
    <row r="447" spans="1:10" x14ac:dyDescent="0.3">
      <c r="A447" s="86">
        <v>43955</v>
      </c>
      <c r="B447" s="75" t="s">
        <v>768</v>
      </c>
      <c r="C447" s="75" t="s">
        <v>727</v>
      </c>
      <c r="D447" s="87">
        <v>4.6800000000000001E-3</v>
      </c>
      <c r="E447" s="79">
        <v>45580</v>
      </c>
      <c r="F447" s="88">
        <v>857.9</v>
      </c>
      <c r="G447" s="88"/>
      <c r="H447" s="89">
        <v>99.5</v>
      </c>
      <c r="I447" s="89">
        <v>98</v>
      </c>
      <c r="J447" s="75">
        <v>1.3809999999999999E-2</v>
      </c>
    </row>
    <row r="448" spans="1:10" x14ac:dyDescent="0.3">
      <c r="A448" s="79">
        <v>43959</v>
      </c>
      <c r="B448" s="75" t="s">
        <v>798</v>
      </c>
      <c r="C448" s="75" t="s">
        <v>653</v>
      </c>
      <c r="D448" s="80">
        <v>0.02</v>
      </c>
      <c r="E448" s="79">
        <v>46784</v>
      </c>
      <c r="F448" s="81">
        <v>533</v>
      </c>
      <c r="G448" s="81">
        <v>533</v>
      </c>
      <c r="H448" s="82">
        <v>99.55</v>
      </c>
      <c r="I448" s="82">
        <v>102.39400000000001</v>
      </c>
      <c r="J448" s="75">
        <v>1.6760000000000001E-2</v>
      </c>
    </row>
    <row r="449" spans="1:10" x14ac:dyDescent="0.3">
      <c r="A449" s="79">
        <v>43959</v>
      </c>
      <c r="B449" s="75" t="s">
        <v>689</v>
      </c>
      <c r="C449" s="75" t="s">
        <v>653</v>
      </c>
      <c r="D449" s="80">
        <v>4.4999999999999998E-2</v>
      </c>
      <c r="E449" s="79">
        <v>46082</v>
      </c>
      <c r="F449" s="81">
        <v>467</v>
      </c>
      <c r="G449" s="81"/>
      <c r="H449" s="82">
        <v>100</v>
      </c>
      <c r="I449" s="82">
        <v>117.006</v>
      </c>
      <c r="J449" s="75">
        <v>1.4450000000000001E-2</v>
      </c>
    </row>
    <row r="450" spans="1:10" ht="27.6" x14ac:dyDescent="0.3">
      <c r="A450" s="93">
        <v>43965</v>
      </c>
      <c r="B450" s="94" t="s">
        <v>886</v>
      </c>
      <c r="C450" s="75" t="s">
        <v>775</v>
      </c>
      <c r="D450" s="76"/>
      <c r="E450" s="79">
        <v>44330</v>
      </c>
      <c r="F450" s="88">
        <v>7700</v>
      </c>
      <c r="G450" s="88"/>
      <c r="H450" s="89">
        <v>99.748999999999995</v>
      </c>
      <c r="J450" s="75">
        <v>2.48E-3</v>
      </c>
    </row>
    <row r="451" spans="1:10" ht="15" x14ac:dyDescent="0.3">
      <c r="A451" s="93">
        <v>43965</v>
      </c>
      <c r="B451" s="75" t="s">
        <v>861</v>
      </c>
      <c r="C451" s="75" t="s">
        <v>775</v>
      </c>
      <c r="D451" s="76"/>
      <c r="E451" s="79">
        <v>44118</v>
      </c>
      <c r="F451" s="88">
        <v>3500</v>
      </c>
      <c r="G451" s="88"/>
      <c r="H451" s="89">
        <v>99.99</v>
      </c>
      <c r="J451" s="75">
        <v>2.4000000000000001E-4</v>
      </c>
    </row>
    <row r="452" spans="1:10" x14ac:dyDescent="0.3">
      <c r="A452" s="79">
        <v>43966</v>
      </c>
      <c r="B452" s="75" t="s">
        <v>880</v>
      </c>
      <c r="C452" s="75" t="s">
        <v>653</v>
      </c>
      <c r="D452" s="80">
        <v>6.0000000000000001E-3</v>
      </c>
      <c r="E452" s="79">
        <v>45092</v>
      </c>
      <c r="F452" s="81">
        <v>5400</v>
      </c>
      <c r="G452" s="81"/>
      <c r="H452" s="82">
        <v>99.57</v>
      </c>
      <c r="I452" s="82">
        <v>99.19</v>
      </c>
      <c r="J452" s="75">
        <v>8.6899999999999998E-3</v>
      </c>
    </row>
    <row r="453" spans="1:10" x14ac:dyDescent="0.3">
      <c r="A453" s="79">
        <v>43966</v>
      </c>
      <c r="B453" s="75" t="s">
        <v>867</v>
      </c>
      <c r="C453" s="75" t="s">
        <v>653</v>
      </c>
      <c r="D453" s="80">
        <v>8.5000000000000006E-3</v>
      </c>
      <c r="E453" s="79">
        <v>46402</v>
      </c>
      <c r="F453" s="81">
        <v>3000</v>
      </c>
      <c r="G453" s="81"/>
      <c r="H453" s="82">
        <v>99.61</v>
      </c>
      <c r="I453" s="82">
        <v>95.76</v>
      </c>
      <c r="J453" s="75">
        <v>1.5269999999999999E-2</v>
      </c>
    </row>
    <row r="454" spans="1:10" x14ac:dyDescent="0.3">
      <c r="A454" s="79">
        <v>43966</v>
      </c>
      <c r="B454" s="75" t="s">
        <v>849</v>
      </c>
      <c r="C454" s="75" t="s">
        <v>653</v>
      </c>
      <c r="D454" s="80">
        <v>3.1E-2</v>
      </c>
      <c r="E454" s="79">
        <v>51196</v>
      </c>
      <c r="F454" s="81">
        <v>1200</v>
      </c>
      <c r="G454" s="81"/>
      <c r="H454" s="82">
        <v>99.623000000000005</v>
      </c>
      <c r="I454" s="82">
        <v>109.7</v>
      </c>
      <c r="J454" s="75">
        <v>2.4920000000000001E-2</v>
      </c>
    </row>
    <row r="455" spans="1:10" x14ac:dyDescent="0.3">
      <c r="A455" s="79">
        <v>43966</v>
      </c>
      <c r="B455" s="75" t="s">
        <v>831</v>
      </c>
      <c r="C455" s="75" t="s">
        <v>653</v>
      </c>
      <c r="D455" s="80">
        <v>3.3500000000000002E-2</v>
      </c>
      <c r="E455" s="79">
        <v>49369</v>
      </c>
      <c r="F455" s="81">
        <v>1200</v>
      </c>
      <c r="G455" s="81">
        <v>1200</v>
      </c>
      <c r="H455" s="82">
        <v>99.608999999999995</v>
      </c>
      <c r="I455" s="82">
        <v>114.16</v>
      </c>
      <c r="J455" s="75">
        <v>2.2339999999999999E-2</v>
      </c>
    </row>
    <row r="456" spans="1:10" x14ac:dyDescent="0.3">
      <c r="A456" s="79">
        <v>43977</v>
      </c>
      <c r="B456" s="75" t="s">
        <v>887</v>
      </c>
      <c r="C456" s="75" t="s">
        <v>671</v>
      </c>
      <c r="D456" s="80">
        <v>1.3999999999999999E-2</v>
      </c>
      <c r="E456" s="79">
        <v>45803</v>
      </c>
      <c r="F456" s="81">
        <v>8745.7749999999996</v>
      </c>
      <c r="G456" s="81"/>
      <c r="H456" s="82">
        <v>100</v>
      </c>
      <c r="I456" s="82">
        <v>100</v>
      </c>
      <c r="J456" s="75">
        <v>1.3999999999999999E-2</v>
      </c>
    </row>
    <row r="457" spans="1:10" x14ac:dyDescent="0.3">
      <c r="A457" s="79">
        <v>43977</v>
      </c>
      <c r="B457" s="75" t="s">
        <v>888</v>
      </c>
      <c r="C457" s="75" t="s">
        <v>653</v>
      </c>
      <c r="D457" s="80">
        <v>1.3999999999999999E-2</v>
      </c>
      <c r="E457" s="79">
        <v>45803</v>
      </c>
      <c r="F457" s="81">
        <v>13551.831</v>
      </c>
      <c r="G457" s="81"/>
      <c r="H457" s="82">
        <v>100</v>
      </c>
      <c r="I457" s="82">
        <v>100</v>
      </c>
      <c r="J457" s="75">
        <v>1.3999999999999999E-2</v>
      </c>
    </row>
    <row r="458" spans="1:10" x14ac:dyDescent="0.3">
      <c r="A458" s="79">
        <v>43979</v>
      </c>
      <c r="B458" s="75" t="s">
        <v>860</v>
      </c>
      <c r="C458" s="75" t="s">
        <v>671</v>
      </c>
      <c r="D458" s="80">
        <v>4.0000000000000001E-3</v>
      </c>
      <c r="E458" s="79">
        <v>47618</v>
      </c>
      <c r="F458" s="81">
        <v>1150</v>
      </c>
      <c r="G458" s="81"/>
      <c r="H458" s="82">
        <v>99.632000000000005</v>
      </c>
      <c r="I458" s="82">
        <v>91.77</v>
      </c>
      <c r="J458" s="75">
        <v>1.2869999999999999E-2</v>
      </c>
    </row>
    <row r="459" spans="1:10" x14ac:dyDescent="0.3">
      <c r="A459" s="91">
        <v>43979</v>
      </c>
      <c r="B459" s="92" t="s">
        <v>889</v>
      </c>
      <c r="C459" s="75" t="s">
        <v>773</v>
      </c>
      <c r="D459" s="76"/>
      <c r="E459" s="79">
        <v>44711</v>
      </c>
      <c r="F459" s="88">
        <v>5200</v>
      </c>
      <c r="G459" s="88"/>
      <c r="H459" s="89">
        <v>99.122</v>
      </c>
      <c r="I459" s="89">
        <v>99.122</v>
      </c>
      <c r="J459" s="75">
        <v>4.4099999999999999E-3</v>
      </c>
    </row>
    <row r="460" spans="1:10" ht="27.6" x14ac:dyDescent="0.3">
      <c r="A460" s="93">
        <v>43980</v>
      </c>
      <c r="B460" s="94" t="s">
        <v>890</v>
      </c>
      <c r="C460" s="75" t="s">
        <v>775</v>
      </c>
      <c r="D460" s="76"/>
      <c r="E460" s="79">
        <v>44165</v>
      </c>
      <c r="F460" s="88">
        <v>7150</v>
      </c>
      <c r="G460" s="88"/>
      <c r="H460" s="89">
        <v>99.994</v>
      </c>
      <c r="J460" s="75">
        <v>1.2E-4</v>
      </c>
    </row>
    <row r="461" spans="1:10" ht="15" x14ac:dyDescent="0.3">
      <c r="A461" s="93">
        <v>43980</v>
      </c>
      <c r="B461" s="75" t="s">
        <v>875</v>
      </c>
      <c r="C461" s="75" t="s">
        <v>775</v>
      </c>
      <c r="D461" s="76"/>
      <c r="E461" s="79">
        <v>44239</v>
      </c>
      <c r="F461" s="88">
        <v>3500</v>
      </c>
      <c r="G461" s="88"/>
      <c r="H461" s="89">
        <v>99.96</v>
      </c>
      <c r="J461" s="75">
        <v>5.5000000000000003E-4</v>
      </c>
    </row>
    <row r="462" spans="1:10" x14ac:dyDescent="0.3">
      <c r="A462" s="79">
        <v>43984</v>
      </c>
      <c r="B462" s="75" t="s">
        <v>884</v>
      </c>
      <c r="C462" s="75" t="s">
        <v>653</v>
      </c>
      <c r="D462" s="80">
        <v>1.8500000000000003E-2</v>
      </c>
      <c r="E462" s="79">
        <v>45839</v>
      </c>
      <c r="F462" s="81">
        <v>2500</v>
      </c>
      <c r="G462" s="81"/>
      <c r="H462" s="82">
        <v>99.662999999999997</v>
      </c>
      <c r="I462" s="82">
        <v>104.65</v>
      </c>
      <c r="J462" s="75">
        <v>9.130000000000001E-3</v>
      </c>
    </row>
    <row r="463" spans="1:10" x14ac:dyDescent="0.3">
      <c r="A463" s="79">
        <v>43984</v>
      </c>
      <c r="B463" s="75" t="s">
        <v>878</v>
      </c>
      <c r="C463" s="75" t="s">
        <v>653</v>
      </c>
      <c r="D463" s="80">
        <v>9.4999999999999998E-3</v>
      </c>
      <c r="E463" s="79">
        <v>47696</v>
      </c>
      <c r="F463" s="81">
        <v>4000</v>
      </c>
      <c r="G463" s="81"/>
      <c r="H463" s="82">
        <v>99.5</v>
      </c>
      <c r="I463" s="82">
        <v>95.61</v>
      </c>
      <c r="J463" s="75">
        <v>1.4199999999999999E-2</v>
      </c>
    </row>
    <row r="464" spans="1:10" x14ac:dyDescent="0.3">
      <c r="A464" s="86">
        <v>43984</v>
      </c>
      <c r="B464" s="75" t="s">
        <v>874</v>
      </c>
      <c r="C464" s="75" t="s">
        <v>727</v>
      </c>
      <c r="D464" s="87">
        <v>1.4999999999999999E-4</v>
      </c>
      <c r="E464" s="79">
        <v>45275</v>
      </c>
      <c r="F464" s="88">
        <v>1000</v>
      </c>
      <c r="G464" s="88"/>
      <c r="H464" s="89">
        <v>100</v>
      </c>
      <c r="I464" s="89">
        <v>98.88</v>
      </c>
      <c r="J464" s="75">
        <v>5.2700000000000004E-3</v>
      </c>
    </row>
    <row r="465" spans="1:10" x14ac:dyDescent="0.3">
      <c r="A465" s="79">
        <v>43992</v>
      </c>
      <c r="B465" s="75" t="s">
        <v>891</v>
      </c>
      <c r="C465" s="75" t="s">
        <v>653</v>
      </c>
      <c r="D465" s="80">
        <v>1.6500000000000001E-2</v>
      </c>
      <c r="E465" s="79">
        <v>47818</v>
      </c>
      <c r="F465" s="81">
        <v>14000</v>
      </c>
      <c r="G465" s="81"/>
      <c r="H465" s="82">
        <v>99.52</v>
      </c>
      <c r="I465" s="82">
        <v>99.52</v>
      </c>
      <c r="J465" s="75">
        <v>1.2800000000000001E-2</v>
      </c>
    </row>
    <row r="466" spans="1:10" ht="27.6" x14ac:dyDescent="0.3">
      <c r="A466" s="93">
        <v>43994</v>
      </c>
      <c r="B466" s="94" t="s">
        <v>892</v>
      </c>
      <c r="C466" s="75" t="s">
        <v>775</v>
      </c>
      <c r="D466" s="76"/>
      <c r="E466" s="79">
        <v>44361</v>
      </c>
      <c r="F466" s="88">
        <v>7430.8010000000004</v>
      </c>
      <c r="G466" s="88"/>
      <c r="H466" s="89">
        <v>99.986000000000004</v>
      </c>
      <c r="J466" s="75">
        <v>1.4000000000000001E-4</v>
      </c>
    </row>
    <row r="467" spans="1:10" x14ac:dyDescent="0.3">
      <c r="A467" s="79">
        <v>43997</v>
      </c>
      <c r="B467" s="75" t="s">
        <v>893</v>
      </c>
      <c r="C467" s="75" t="s">
        <v>653</v>
      </c>
      <c r="D467" s="80">
        <v>3.0000000000000001E-3</v>
      </c>
      <c r="E467" s="79">
        <v>45153</v>
      </c>
      <c r="F467" s="81">
        <v>6500</v>
      </c>
      <c r="G467" s="81"/>
      <c r="H467" s="82">
        <v>99.49</v>
      </c>
      <c r="I467" s="82">
        <v>99.49</v>
      </c>
      <c r="J467" s="75">
        <v>4.6300000000000004E-3</v>
      </c>
    </row>
    <row r="468" spans="1:10" x14ac:dyDescent="0.3">
      <c r="A468" s="79">
        <v>43997</v>
      </c>
      <c r="B468" s="75" t="s">
        <v>876</v>
      </c>
      <c r="C468" s="75" t="s">
        <v>653</v>
      </c>
      <c r="D468" s="80">
        <v>1.4499999999999999E-2</v>
      </c>
      <c r="E468" s="79">
        <v>49735</v>
      </c>
      <c r="F468" s="81">
        <v>2400</v>
      </c>
      <c r="G468" s="81"/>
      <c r="H468" s="82">
        <v>99.513000000000005</v>
      </c>
      <c r="I468" s="82">
        <v>93.88</v>
      </c>
      <c r="J468" s="75">
        <v>1.9110000000000002E-2</v>
      </c>
    </row>
    <row r="469" spans="1:10" x14ac:dyDescent="0.3">
      <c r="A469" s="79">
        <v>43997</v>
      </c>
      <c r="B469" s="75" t="s">
        <v>867</v>
      </c>
      <c r="C469" s="75" t="s">
        <v>653</v>
      </c>
      <c r="D469" s="80">
        <v>8.5000000000000006E-3</v>
      </c>
      <c r="E469" s="79">
        <v>46402</v>
      </c>
      <c r="F469" s="81">
        <v>3000</v>
      </c>
      <c r="G469" s="81"/>
      <c r="H469" s="82">
        <v>99.61</v>
      </c>
      <c r="I469" s="82">
        <v>98.42</v>
      </c>
      <c r="J469" s="75">
        <v>1.103E-2</v>
      </c>
    </row>
    <row r="470" spans="1:10" x14ac:dyDescent="0.3">
      <c r="A470" s="79">
        <v>44001</v>
      </c>
      <c r="B470" s="75" t="s">
        <v>813</v>
      </c>
      <c r="C470" s="75" t="s">
        <v>653</v>
      </c>
      <c r="D470" s="80">
        <v>2.7999999999999997E-2</v>
      </c>
      <c r="E470" s="79">
        <v>47088</v>
      </c>
      <c r="F470" s="81">
        <v>645</v>
      </c>
      <c r="G470" s="81"/>
      <c r="H470" s="82">
        <v>99.54</v>
      </c>
      <c r="I470" s="82">
        <v>112.55200000000001</v>
      </c>
      <c r="J470" s="75">
        <v>1.2350000000000002E-2</v>
      </c>
    </row>
    <row r="471" spans="1:10" x14ac:dyDescent="0.3">
      <c r="A471" s="79">
        <v>44001</v>
      </c>
      <c r="B471" s="75" t="s">
        <v>725</v>
      </c>
      <c r="C471" s="75" t="s">
        <v>653</v>
      </c>
      <c r="D471" s="80">
        <v>1.6500000000000001E-2</v>
      </c>
      <c r="E471" s="79">
        <v>48274</v>
      </c>
      <c r="F471" s="81">
        <v>580</v>
      </c>
      <c r="G471" s="81">
        <v>580</v>
      </c>
      <c r="H471" s="82">
        <v>99.501000000000005</v>
      </c>
      <c r="I471" s="82">
        <v>101.13800000000001</v>
      </c>
      <c r="J471" s="75">
        <v>1.5489999999999999E-2</v>
      </c>
    </row>
    <row r="472" spans="1:10" x14ac:dyDescent="0.3">
      <c r="A472" s="86">
        <v>44001</v>
      </c>
      <c r="B472" s="75" t="s">
        <v>747</v>
      </c>
      <c r="C472" s="75" t="s">
        <v>727</v>
      </c>
      <c r="D472" s="87">
        <v>1.7299999999999998E-3</v>
      </c>
      <c r="E472" s="79">
        <v>45122</v>
      </c>
      <c r="F472" s="88">
        <v>340</v>
      </c>
      <c r="G472" s="88"/>
      <c r="H472" s="89">
        <v>100</v>
      </c>
      <c r="I472" s="89">
        <v>100.3</v>
      </c>
      <c r="J472" s="75">
        <v>2.7300000000000002E-3</v>
      </c>
    </row>
    <row r="473" spans="1:10" x14ac:dyDescent="0.3">
      <c r="A473" s="79">
        <v>44011</v>
      </c>
      <c r="B473" s="75" t="s">
        <v>894</v>
      </c>
      <c r="C473" s="75" t="s">
        <v>671</v>
      </c>
      <c r="D473" s="80">
        <v>6.5000000000000006E-3</v>
      </c>
      <c r="E473" s="79">
        <v>46157</v>
      </c>
      <c r="F473" s="81">
        <v>2600</v>
      </c>
      <c r="G473" s="81"/>
      <c r="H473" s="82">
        <v>100</v>
      </c>
      <c r="I473" s="82">
        <v>100.54</v>
      </c>
      <c r="J473" s="75">
        <v>5.5700000000000003E-3</v>
      </c>
    </row>
    <row r="474" spans="1:10" x14ac:dyDescent="0.3">
      <c r="A474" s="91">
        <v>44011</v>
      </c>
      <c r="B474" s="92" t="s">
        <v>889</v>
      </c>
      <c r="C474" s="75" t="s">
        <v>773</v>
      </c>
      <c r="D474" s="76"/>
      <c r="E474" s="79">
        <v>44711</v>
      </c>
      <c r="F474" s="88">
        <v>4200</v>
      </c>
      <c r="G474" s="88"/>
      <c r="H474" s="89">
        <v>99.122</v>
      </c>
      <c r="I474" s="89">
        <v>99.805000000000007</v>
      </c>
      <c r="J474" s="75">
        <v>1.018E-3</v>
      </c>
    </row>
    <row r="475" spans="1:10" ht="27.6" x14ac:dyDescent="0.3">
      <c r="A475" s="93">
        <v>44012</v>
      </c>
      <c r="B475" s="94" t="s">
        <v>895</v>
      </c>
      <c r="C475" s="75" t="s">
        <v>775</v>
      </c>
      <c r="D475" s="76"/>
      <c r="E475" s="79">
        <v>44196</v>
      </c>
      <c r="F475" s="88">
        <v>7157.1390000000001</v>
      </c>
      <c r="G475" s="88"/>
      <c r="H475" s="89">
        <v>100.11499999999999</v>
      </c>
      <c r="J475" s="75">
        <v>-2.2400000000000002E-3</v>
      </c>
    </row>
    <row r="476" spans="1:10" x14ac:dyDescent="0.3">
      <c r="A476" s="79">
        <v>44014</v>
      </c>
      <c r="B476" s="75" t="s">
        <v>891</v>
      </c>
      <c r="C476" s="75" t="s">
        <v>653</v>
      </c>
      <c r="D476" s="80">
        <v>1.6500000000000001E-2</v>
      </c>
      <c r="E476" s="79">
        <v>47818</v>
      </c>
      <c r="F476" s="81">
        <v>2207.9029999999998</v>
      </c>
      <c r="G476" s="81"/>
      <c r="H476" s="82">
        <v>99.52</v>
      </c>
      <c r="I476" s="82">
        <v>103.61</v>
      </c>
      <c r="J476" s="75">
        <v>1.282E-2</v>
      </c>
    </row>
    <row r="477" spans="1:10" x14ac:dyDescent="0.3">
      <c r="A477" s="79">
        <v>44014</v>
      </c>
      <c r="B477" s="75" t="s">
        <v>884</v>
      </c>
      <c r="C477" s="75" t="s">
        <v>653</v>
      </c>
      <c r="D477" s="80">
        <v>1.8500000000000003E-2</v>
      </c>
      <c r="E477" s="79">
        <v>45839</v>
      </c>
      <c r="F477" s="81">
        <v>3111.134</v>
      </c>
      <c r="G477" s="81"/>
      <c r="H477" s="82">
        <v>99.662999999999997</v>
      </c>
      <c r="I477" s="82">
        <v>105.77</v>
      </c>
      <c r="J477" s="75">
        <v>6.7500000000000008E-3</v>
      </c>
    </row>
    <row r="478" spans="1:10" x14ac:dyDescent="0.3">
      <c r="A478" s="79">
        <v>44014</v>
      </c>
      <c r="B478" s="75" t="s">
        <v>878</v>
      </c>
      <c r="C478" s="75" t="s">
        <v>653</v>
      </c>
      <c r="D478" s="80">
        <v>9.4999999999999998E-3</v>
      </c>
      <c r="E478" s="79">
        <v>47696</v>
      </c>
      <c r="F478" s="81">
        <v>1292.097</v>
      </c>
      <c r="G478" s="81"/>
      <c r="H478" s="82">
        <v>99.5</v>
      </c>
      <c r="I478" s="82">
        <v>97.65</v>
      </c>
      <c r="J478" s="75">
        <v>1.2019999999999999E-2</v>
      </c>
    </row>
    <row r="479" spans="1:10" x14ac:dyDescent="0.3">
      <c r="A479" s="86">
        <v>44014</v>
      </c>
      <c r="B479" s="75" t="s">
        <v>874</v>
      </c>
      <c r="C479" s="75" t="s">
        <v>727</v>
      </c>
      <c r="D479" s="87">
        <v>1.4999999999999999E-4</v>
      </c>
      <c r="E479" s="79">
        <v>45275</v>
      </c>
      <c r="F479" s="88">
        <v>1437.5</v>
      </c>
      <c r="G479" s="88"/>
      <c r="H479" s="89">
        <v>100</v>
      </c>
      <c r="I479" s="89">
        <v>99.34</v>
      </c>
      <c r="J479" s="75">
        <v>5.5900000000000004E-3</v>
      </c>
    </row>
    <row r="480" spans="1:10" x14ac:dyDescent="0.3">
      <c r="A480" s="79">
        <v>44026</v>
      </c>
      <c r="B480" s="75" t="s">
        <v>896</v>
      </c>
      <c r="C480" s="75" t="s">
        <v>653</v>
      </c>
      <c r="D480" s="80"/>
      <c r="E480" s="79">
        <v>47678</v>
      </c>
      <c r="F480" s="81">
        <v>6132.26</v>
      </c>
      <c r="G480" s="81"/>
      <c r="H480" s="82">
        <v>100</v>
      </c>
      <c r="I480" s="82">
        <v>100</v>
      </c>
      <c r="J480" s="75">
        <v>1.2849999999999999E-2</v>
      </c>
    </row>
    <row r="481" spans="1:10" ht="27.6" x14ac:dyDescent="0.3">
      <c r="A481" s="93">
        <v>44026</v>
      </c>
      <c r="B481" s="94" t="s">
        <v>897</v>
      </c>
      <c r="C481" s="75" t="s">
        <v>775</v>
      </c>
      <c r="D481" s="76"/>
      <c r="E481" s="79">
        <v>44391</v>
      </c>
      <c r="F481" s="88">
        <v>7773.9219999999996</v>
      </c>
      <c r="G481" s="88"/>
      <c r="H481" s="89">
        <v>100.126</v>
      </c>
      <c r="J481" s="75">
        <v>-1.24E-3</v>
      </c>
    </row>
    <row r="482" spans="1:10" ht="15" x14ac:dyDescent="0.3">
      <c r="A482" s="93">
        <v>44026</v>
      </c>
      <c r="B482" s="75" t="s">
        <v>869</v>
      </c>
      <c r="C482" s="75" t="s">
        <v>775</v>
      </c>
      <c r="D482" s="76"/>
      <c r="E482" s="79">
        <v>44179</v>
      </c>
      <c r="F482" s="88">
        <v>2500</v>
      </c>
      <c r="G482" s="88"/>
      <c r="H482" s="89">
        <v>100.113</v>
      </c>
      <c r="J482" s="75">
        <v>-2.66E-3</v>
      </c>
    </row>
    <row r="483" spans="1:10" x14ac:dyDescent="0.3">
      <c r="A483" s="79">
        <v>44028</v>
      </c>
      <c r="B483" s="75" t="s">
        <v>898</v>
      </c>
      <c r="C483" s="75" t="s">
        <v>653</v>
      </c>
      <c r="D483" s="80">
        <v>9.4999999999999998E-3</v>
      </c>
      <c r="E483" s="79">
        <v>46645</v>
      </c>
      <c r="F483" s="81">
        <v>5302.4290000000001</v>
      </c>
      <c r="G483" s="81"/>
      <c r="H483" s="82">
        <v>100</v>
      </c>
      <c r="I483" s="82">
        <v>100.03</v>
      </c>
      <c r="J483" s="75">
        <v>9.4799999999999988E-3</v>
      </c>
    </row>
    <row r="484" spans="1:10" x14ac:dyDescent="0.3">
      <c r="A484" s="79">
        <v>44028</v>
      </c>
      <c r="B484" s="75" t="s">
        <v>893</v>
      </c>
      <c r="C484" s="75" t="s">
        <v>653</v>
      </c>
      <c r="D484" s="80">
        <v>3.0000000000000001E-3</v>
      </c>
      <c r="E484" s="79">
        <v>45153</v>
      </c>
      <c r="F484" s="81">
        <v>4200</v>
      </c>
      <c r="G484" s="81"/>
      <c r="H484" s="82">
        <v>99.49</v>
      </c>
      <c r="I484" s="82">
        <v>99.99</v>
      </c>
      <c r="J484" s="75">
        <v>3.0399999999999997E-3</v>
      </c>
    </row>
    <row r="485" spans="1:10" x14ac:dyDescent="0.3">
      <c r="A485" s="79">
        <v>44028</v>
      </c>
      <c r="B485" s="75" t="s">
        <v>849</v>
      </c>
      <c r="C485" s="75" t="s">
        <v>653</v>
      </c>
      <c r="D485" s="80">
        <v>3.1E-2</v>
      </c>
      <c r="E485" s="79">
        <v>51196</v>
      </c>
      <c r="F485" s="81">
        <v>2400</v>
      </c>
      <c r="G485" s="81"/>
      <c r="H485" s="82">
        <v>99.623000000000005</v>
      </c>
      <c r="I485" s="82">
        <v>119.62</v>
      </c>
      <c r="J485" s="75">
        <v>1.907E-2</v>
      </c>
    </row>
    <row r="486" spans="1:10" x14ac:dyDescent="0.3">
      <c r="A486" s="79">
        <v>44036</v>
      </c>
      <c r="B486" s="75" t="s">
        <v>759</v>
      </c>
      <c r="C486" s="75" t="s">
        <v>653</v>
      </c>
      <c r="D486" s="80">
        <v>2.4500000000000001E-2</v>
      </c>
      <c r="E486" s="79">
        <v>48823</v>
      </c>
      <c r="F486" s="81">
        <v>903</v>
      </c>
      <c r="G486" s="81">
        <v>903</v>
      </c>
      <c r="H486" s="82">
        <v>99.131</v>
      </c>
      <c r="I486" s="82">
        <v>113.14</v>
      </c>
      <c r="J486" s="75">
        <v>1.357E-2</v>
      </c>
    </row>
    <row r="487" spans="1:10" x14ac:dyDescent="0.3">
      <c r="A487" s="79">
        <v>44036</v>
      </c>
      <c r="B487" s="75" t="s">
        <v>746</v>
      </c>
      <c r="C487" s="75" t="s">
        <v>653</v>
      </c>
      <c r="D487" s="80">
        <v>2.2499999999999999E-2</v>
      </c>
      <c r="E487" s="79">
        <v>49919</v>
      </c>
      <c r="F487" s="81">
        <v>493</v>
      </c>
      <c r="G487" s="81"/>
      <c r="H487" s="82">
        <v>99.367999999999995</v>
      </c>
      <c r="I487" s="82">
        <v>110.52</v>
      </c>
      <c r="J487" s="75">
        <v>1.5169999999999999E-2</v>
      </c>
    </row>
    <row r="488" spans="1:10" x14ac:dyDescent="0.3">
      <c r="A488" s="79">
        <v>44036</v>
      </c>
      <c r="B488" s="75" t="s">
        <v>676</v>
      </c>
      <c r="C488" s="75" t="s">
        <v>653</v>
      </c>
      <c r="D488" s="80">
        <v>0.05</v>
      </c>
      <c r="E488" s="79">
        <v>50983</v>
      </c>
      <c r="F488" s="81">
        <v>255</v>
      </c>
      <c r="G488" s="81">
        <v>255</v>
      </c>
      <c r="H488" s="82">
        <v>99.98</v>
      </c>
      <c r="I488" s="82">
        <v>153.15799999999999</v>
      </c>
      <c r="J488" s="75">
        <v>1.721E-2</v>
      </c>
    </row>
    <row r="489" spans="1:10" x14ac:dyDescent="0.3">
      <c r="A489" s="79">
        <v>44042</v>
      </c>
      <c r="B489" s="75" t="s">
        <v>860</v>
      </c>
      <c r="C489" s="75" t="s">
        <v>671</v>
      </c>
      <c r="D489" s="80">
        <v>4.0000000000000001E-3</v>
      </c>
      <c r="E489" s="79">
        <v>47618</v>
      </c>
      <c r="F489" s="81">
        <v>1022</v>
      </c>
      <c r="G489" s="81"/>
      <c r="H489" s="82">
        <v>99.632000000000005</v>
      </c>
      <c r="I489" s="82">
        <v>99.45</v>
      </c>
      <c r="J489" s="75">
        <v>4.5799999999999999E-3</v>
      </c>
    </row>
    <row r="490" spans="1:10" x14ac:dyDescent="0.3">
      <c r="A490" s="91">
        <v>44042</v>
      </c>
      <c r="B490" s="92" t="s">
        <v>889</v>
      </c>
      <c r="C490" s="75" t="s">
        <v>773</v>
      </c>
      <c r="D490" s="76"/>
      <c r="E490" s="79">
        <v>44711</v>
      </c>
      <c r="F490" s="88">
        <v>3500.5</v>
      </c>
      <c r="G490" s="88"/>
      <c r="H490" s="89">
        <v>99.122</v>
      </c>
      <c r="I490" s="89">
        <v>100.057</v>
      </c>
      <c r="J490" s="75">
        <v>-3.1099999999999997E-4</v>
      </c>
    </row>
    <row r="491" spans="1:10" ht="27.6" x14ac:dyDescent="0.3">
      <c r="A491" s="93">
        <v>44043</v>
      </c>
      <c r="B491" s="94" t="s">
        <v>899</v>
      </c>
      <c r="C491" s="75" t="s">
        <v>775</v>
      </c>
      <c r="D491" s="76"/>
      <c r="E491" s="79">
        <v>44225</v>
      </c>
      <c r="F491" s="88">
        <v>7700</v>
      </c>
      <c r="G491" s="88"/>
      <c r="H491" s="89">
        <v>100.14</v>
      </c>
      <c r="J491" s="75">
        <v>-2.7600000000000003E-3</v>
      </c>
    </row>
    <row r="492" spans="1:10" x14ac:dyDescent="0.3">
      <c r="A492" s="79">
        <v>44046</v>
      </c>
      <c r="B492" s="75" t="s">
        <v>891</v>
      </c>
      <c r="C492" s="75" t="s">
        <v>653</v>
      </c>
      <c r="D492" s="80">
        <v>1.6500000000000001E-2</v>
      </c>
      <c r="E492" s="79">
        <v>47818</v>
      </c>
      <c r="F492" s="81">
        <v>3900</v>
      </c>
      <c r="G492" s="81"/>
      <c r="H492" s="82">
        <v>99.52</v>
      </c>
      <c r="I492" s="82">
        <v>106</v>
      </c>
      <c r="J492" s="75">
        <v>1.038E-2</v>
      </c>
    </row>
    <row r="493" spans="1:10" x14ac:dyDescent="0.3">
      <c r="A493" s="79">
        <v>44046</v>
      </c>
      <c r="B493" s="75" t="s">
        <v>884</v>
      </c>
      <c r="C493" s="75" t="s">
        <v>653</v>
      </c>
      <c r="D493" s="80">
        <v>1.8500000000000003E-2</v>
      </c>
      <c r="E493" s="79">
        <v>45839</v>
      </c>
      <c r="F493" s="81">
        <v>2953.5349999999999</v>
      </c>
      <c r="G493" s="81"/>
      <c r="H493" s="82">
        <v>99.662999999999997</v>
      </c>
      <c r="I493" s="82">
        <v>106.76</v>
      </c>
      <c r="J493" s="75">
        <v>4.5700000000000003E-3</v>
      </c>
    </row>
    <row r="494" spans="1:10" x14ac:dyDescent="0.3">
      <c r="A494" s="86">
        <v>44046</v>
      </c>
      <c r="B494" s="75" t="s">
        <v>790</v>
      </c>
      <c r="C494" s="75" t="s">
        <v>727</v>
      </c>
      <c r="D494" s="87">
        <v>4.2699999999999995E-3</v>
      </c>
      <c r="E494" s="79">
        <v>45762</v>
      </c>
      <c r="F494" s="88"/>
      <c r="G494" s="88"/>
      <c r="H494" s="89">
        <v>100</v>
      </c>
      <c r="I494" s="89">
        <v>100.25</v>
      </c>
      <c r="J494" s="75">
        <v>7.1899999999999993E-3</v>
      </c>
    </row>
    <row r="495" spans="1:10" ht="27.6" x14ac:dyDescent="0.3">
      <c r="A495" s="93">
        <v>44057</v>
      </c>
      <c r="B495" s="94" t="s">
        <v>900</v>
      </c>
      <c r="C495" s="75" t="s">
        <v>775</v>
      </c>
      <c r="D495" s="76"/>
      <c r="E495" s="79">
        <v>44421</v>
      </c>
      <c r="F495" s="88">
        <v>7035</v>
      </c>
      <c r="G495" s="88"/>
      <c r="H495" s="89">
        <v>100.19499999999999</v>
      </c>
      <c r="J495" s="75">
        <v>-1.92E-3</v>
      </c>
    </row>
    <row r="496" spans="1:10" x14ac:dyDescent="0.3">
      <c r="A496" s="79">
        <v>44060</v>
      </c>
      <c r="B496" s="75" t="s">
        <v>898</v>
      </c>
      <c r="C496" s="75" t="s">
        <v>653</v>
      </c>
      <c r="D496" s="80">
        <v>9.4999999999999998E-3</v>
      </c>
      <c r="E496" s="79">
        <v>46645</v>
      </c>
      <c r="F496" s="81">
        <v>2750</v>
      </c>
      <c r="G496" s="81"/>
      <c r="H496" s="82">
        <v>100</v>
      </c>
      <c r="I496" s="82">
        <v>101.58</v>
      </c>
      <c r="J496" s="75">
        <v>7.2199999999999999E-3</v>
      </c>
    </row>
    <row r="497" spans="1:10" x14ac:dyDescent="0.3">
      <c r="A497" s="79">
        <v>44060</v>
      </c>
      <c r="B497" s="75" t="s">
        <v>893</v>
      </c>
      <c r="C497" s="75" t="s">
        <v>653</v>
      </c>
      <c r="D497" s="80">
        <v>3.0000000000000001E-3</v>
      </c>
      <c r="E497" s="79">
        <v>45153</v>
      </c>
      <c r="F497" s="81">
        <v>2750</v>
      </c>
      <c r="G497" s="81"/>
      <c r="H497" s="82">
        <v>99.49</v>
      </c>
      <c r="I497" s="82">
        <v>100.65</v>
      </c>
      <c r="J497" s="75">
        <v>8.3000000000000001E-4</v>
      </c>
    </row>
    <row r="498" spans="1:10" x14ac:dyDescent="0.3">
      <c r="A498" s="79">
        <v>44060</v>
      </c>
      <c r="B498" s="75" t="s">
        <v>872</v>
      </c>
      <c r="C498" s="75" t="s">
        <v>653</v>
      </c>
      <c r="D498" s="80">
        <v>2.4500000000000001E-2</v>
      </c>
      <c r="E498" s="79">
        <v>55032</v>
      </c>
      <c r="F498" s="81">
        <v>1250</v>
      </c>
      <c r="G498" s="81"/>
      <c r="H498" s="82">
        <v>99.28</v>
      </c>
      <c r="I498" s="82">
        <v>112.45</v>
      </c>
      <c r="J498" s="75">
        <v>1.9130000000000001E-2</v>
      </c>
    </row>
    <row r="499" spans="1:10" x14ac:dyDescent="0.3">
      <c r="A499" s="91">
        <v>44071</v>
      </c>
      <c r="B499" s="92" t="s">
        <v>889</v>
      </c>
      <c r="C499" s="75" t="s">
        <v>773</v>
      </c>
      <c r="D499" s="76"/>
      <c r="E499" s="79">
        <v>44711</v>
      </c>
      <c r="F499" s="88">
        <v>3450</v>
      </c>
      <c r="G499" s="88"/>
      <c r="H499" s="89">
        <v>99.122</v>
      </c>
      <c r="I499" s="89">
        <v>100.024</v>
      </c>
      <c r="J499" s="75">
        <v>-1.37E-4</v>
      </c>
    </row>
    <row r="500" spans="1:10" ht="27.6" x14ac:dyDescent="0.3">
      <c r="A500" s="93">
        <v>44074</v>
      </c>
      <c r="B500" s="94" t="s">
        <v>901</v>
      </c>
      <c r="C500" s="75" t="s">
        <v>775</v>
      </c>
      <c r="D500" s="76"/>
      <c r="E500" s="79">
        <v>44253</v>
      </c>
      <c r="F500" s="88">
        <v>7460.3490000000002</v>
      </c>
      <c r="G500" s="88"/>
      <c r="H500" s="89">
        <v>100.164</v>
      </c>
      <c r="J500" s="75">
        <v>-3.3E-3</v>
      </c>
    </row>
    <row r="501" spans="1:10" x14ac:dyDescent="0.3">
      <c r="A501" s="79">
        <v>44075</v>
      </c>
      <c r="B501" s="75" t="s">
        <v>902</v>
      </c>
      <c r="C501" s="75" t="s">
        <v>653</v>
      </c>
      <c r="D501" s="80">
        <v>5.0000000000000001E-3</v>
      </c>
      <c r="E501" s="79">
        <v>46054</v>
      </c>
      <c r="F501" s="81">
        <v>5850</v>
      </c>
      <c r="G501" s="81"/>
      <c r="H501" s="82">
        <v>99.6</v>
      </c>
      <c r="I501" s="82">
        <v>99.6</v>
      </c>
      <c r="J501" s="75">
        <v>5.7599999999999995E-3</v>
      </c>
    </row>
    <row r="502" spans="1:10" x14ac:dyDescent="0.3">
      <c r="A502" s="79">
        <v>44075</v>
      </c>
      <c r="B502" s="75" t="s">
        <v>891</v>
      </c>
      <c r="C502" s="75" t="s">
        <v>653</v>
      </c>
      <c r="D502" s="80">
        <v>1.6500000000000001E-2</v>
      </c>
      <c r="E502" s="79">
        <v>47818</v>
      </c>
      <c r="F502" s="81">
        <v>3000</v>
      </c>
      <c r="G502" s="81"/>
      <c r="H502" s="82">
        <v>99.52</v>
      </c>
      <c r="I502" s="82">
        <v>105.22</v>
      </c>
      <c r="J502" s="75">
        <v>1.1129999999999999E-2</v>
      </c>
    </row>
    <row r="503" spans="1:10" x14ac:dyDescent="0.3">
      <c r="A503" s="86">
        <v>44075</v>
      </c>
      <c r="B503" s="75" t="s">
        <v>874</v>
      </c>
      <c r="C503" s="75" t="s">
        <v>727</v>
      </c>
      <c r="D503" s="87">
        <v>1.4999999999999999E-4</v>
      </c>
      <c r="E503" s="79">
        <v>45275</v>
      </c>
      <c r="F503" s="88">
        <v>1331.373</v>
      </c>
      <c r="G503" s="88"/>
      <c r="H503" s="89">
        <v>100</v>
      </c>
      <c r="I503" s="89">
        <v>99.74</v>
      </c>
      <c r="J503" s="75">
        <v>4.4800000000000005E-3</v>
      </c>
    </row>
    <row r="504" spans="1:10" x14ac:dyDescent="0.3">
      <c r="A504" s="79">
        <v>44088</v>
      </c>
      <c r="B504" s="75" t="s">
        <v>898</v>
      </c>
      <c r="C504" s="75" t="s">
        <v>653</v>
      </c>
      <c r="D504" s="80">
        <v>9.4999999999999998E-3</v>
      </c>
      <c r="E504" s="79">
        <v>46645</v>
      </c>
      <c r="F504" s="81">
        <v>3447.9659999999999</v>
      </c>
      <c r="G504" s="81"/>
      <c r="H504" s="82">
        <v>100</v>
      </c>
      <c r="I504" s="82">
        <v>101.39</v>
      </c>
      <c r="J504" s="75">
        <v>7.4700000000000001E-3</v>
      </c>
    </row>
    <row r="505" spans="1:10" x14ac:dyDescent="0.3">
      <c r="A505" s="79">
        <v>44088</v>
      </c>
      <c r="B505" s="75" t="s">
        <v>893</v>
      </c>
      <c r="C505" s="75" t="s">
        <v>653</v>
      </c>
      <c r="D505" s="80">
        <v>3.0000000000000001E-3</v>
      </c>
      <c r="E505" s="79">
        <v>45153</v>
      </c>
      <c r="F505" s="81">
        <v>3293.1129999999998</v>
      </c>
      <c r="G505" s="81"/>
      <c r="H505" s="82">
        <v>99.49</v>
      </c>
      <c r="I505" s="82">
        <v>100.67</v>
      </c>
      <c r="J505" s="75">
        <v>7.000000000000001E-4</v>
      </c>
    </row>
    <row r="506" spans="1:10" ht="27.6" x14ac:dyDescent="0.3">
      <c r="A506" s="93">
        <v>44088</v>
      </c>
      <c r="B506" s="94" t="s">
        <v>903</v>
      </c>
      <c r="C506" s="75" t="s">
        <v>775</v>
      </c>
      <c r="D506" s="76"/>
      <c r="E506" s="79">
        <v>44453</v>
      </c>
      <c r="F506" s="88">
        <v>7372</v>
      </c>
      <c r="G506" s="88"/>
      <c r="H506" s="89">
        <v>100.229</v>
      </c>
      <c r="J506" s="75">
        <v>-2.2500000000000003E-3</v>
      </c>
    </row>
    <row r="507" spans="1:10" x14ac:dyDescent="0.3">
      <c r="A507" s="79">
        <v>44089</v>
      </c>
      <c r="B507" s="75" t="s">
        <v>904</v>
      </c>
      <c r="C507" s="75" t="s">
        <v>653</v>
      </c>
      <c r="D507" s="80">
        <v>1.8000000000000002E-2</v>
      </c>
      <c r="E507" s="79">
        <v>51561</v>
      </c>
      <c r="F507" s="81">
        <v>10000</v>
      </c>
      <c r="G507" s="81"/>
      <c r="H507" s="82">
        <v>99.765000000000001</v>
      </c>
      <c r="I507" s="82">
        <v>99.765000000000001</v>
      </c>
      <c r="J507" s="75">
        <v>1.822E-2</v>
      </c>
    </row>
    <row r="508" spans="1:10" x14ac:dyDescent="0.3">
      <c r="A508" s="79">
        <v>44096</v>
      </c>
      <c r="B508" s="75" t="s">
        <v>725</v>
      </c>
      <c r="C508" s="75" t="s">
        <v>653</v>
      </c>
      <c r="D508" s="80">
        <v>1.6500000000000001E-2</v>
      </c>
      <c r="E508" s="79">
        <v>48274</v>
      </c>
      <c r="F508" s="81">
        <v>2000</v>
      </c>
      <c r="G508" s="81">
        <v>2000</v>
      </c>
      <c r="H508" s="82">
        <v>99.501000000000005</v>
      </c>
      <c r="I508" s="82">
        <v>106.56100000000001</v>
      </c>
      <c r="J508" s="75">
        <v>9.5099999999999994E-3</v>
      </c>
    </row>
    <row r="509" spans="1:10" x14ac:dyDescent="0.3">
      <c r="A509" s="79">
        <v>44102</v>
      </c>
      <c r="B509" s="75" t="s">
        <v>860</v>
      </c>
      <c r="C509" s="75" t="s">
        <v>671</v>
      </c>
      <c r="D509" s="80">
        <v>4.0000000000000001E-3</v>
      </c>
      <c r="E509" s="79">
        <v>47618</v>
      </c>
      <c r="F509" s="81">
        <v>750</v>
      </c>
      <c r="G509" s="81"/>
      <c r="H509" s="82">
        <v>99.632000000000005</v>
      </c>
      <c r="I509" s="82">
        <v>100.31</v>
      </c>
      <c r="J509" s="75">
        <v>3.6800000000000001E-3</v>
      </c>
    </row>
    <row r="510" spans="1:10" x14ac:dyDescent="0.3">
      <c r="A510" s="91">
        <v>44102</v>
      </c>
      <c r="B510" s="92" t="s">
        <v>905</v>
      </c>
      <c r="C510" s="75" t="s">
        <v>773</v>
      </c>
      <c r="D510" s="76"/>
      <c r="E510" s="79">
        <v>44832</v>
      </c>
      <c r="F510" s="88">
        <v>3826.8530000000001</v>
      </c>
      <c r="G510" s="88"/>
      <c r="H510" s="89">
        <v>100</v>
      </c>
      <c r="I510" s="89">
        <v>100.236</v>
      </c>
      <c r="J510" s="75">
        <v>-1.178E-3</v>
      </c>
    </row>
    <row r="511" spans="1:10" ht="27.6" x14ac:dyDescent="0.3">
      <c r="A511" s="93">
        <v>44104</v>
      </c>
      <c r="B511" s="94" t="s">
        <v>906</v>
      </c>
      <c r="C511" s="75" t="s">
        <v>775</v>
      </c>
      <c r="D511" s="76"/>
      <c r="E511" s="79">
        <v>44286</v>
      </c>
      <c r="F511" s="88">
        <v>6500</v>
      </c>
      <c r="G511" s="88"/>
      <c r="H511" s="89">
        <v>100.199</v>
      </c>
      <c r="J511" s="75">
        <v>-3.9199999999999999E-3</v>
      </c>
    </row>
    <row r="512" spans="1:10" x14ac:dyDescent="0.3">
      <c r="A512" s="79">
        <v>44105</v>
      </c>
      <c r="B512" s="75" t="s">
        <v>907</v>
      </c>
      <c r="C512" s="75" t="s">
        <v>653</v>
      </c>
      <c r="D512" s="80">
        <v>0</v>
      </c>
      <c r="E512" s="79">
        <v>47939</v>
      </c>
      <c r="F512" s="81">
        <v>5023.0730000000003</v>
      </c>
      <c r="G512" s="81"/>
      <c r="H512" s="82">
        <v>100</v>
      </c>
      <c r="I512" s="82">
        <v>100.13</v>
      </c>
      <c r="J512" s="75">
        <v>8.8900000000000003E-3</v>
      </c>
    </row>
    <row r="513" spans="1:10" x14ac:dyDescent="0.3">
      <c r="A513" s="79">
        <v>44105</v>
      </c>
      <c r="B513" s="75" t="s">
        <v>902</v>
      </c>
      <c r="C513" s="75" t="s">
        <v>653</v>
      </c>
      <c r="D513" s="80">
        <v>5.0000000000000001E-3</v>
      </c>
      <c r="E513" s="79">
        <v>46054</v>
      </c>
      <c r="F513" s="81">
        <v>3000</v>
      </c>
      <c r="G513" s="81"/>
      <c r="H513" s="82">
        <v>99.6</v>
      </c>
      <c r="I513" s="82">
        <v>100.77</v>
      </c>
      <c r="J513" s="75">
        <v>3.5399999999999997E-3</v>
      </c>
    </row>
    <row r="514" spans="1:10" x14ac:dyDescent="0.3">
      <c r="A514" s="86">
        <v>44105</v>
      </c>
      <c r="B514" s="75" t="s">
        <v>756</v>
      </c>
      <c r="C514" s="75" t="s">
        <v>727</v>
      </c>
      <c r="D514" s="87">
        <v>1.6200000000000001E-3</v>
      </c>
      <c r="E514" s="79">
        <v>45337</v>
      </c>
      <c r="F514" s="88">
        <v>1251</v>
      </c>
      <c r="G514" s="88"/>
      <c r="H514" s="89">
        <v>99.8</v>
      </c>
      <c r="I514" s="89">
        <v>100.73</v>
      </c>
      <c r="J514" s="75">
        <v>1.06E-3</v>
      </c>
    </row>
    <row r="515" spans="1:10" x14ac:dyDescent="0.3">
      <c r="A515" s="79">
        <v>44116</v>
      </c>
      <c r="B515" s="75" t="s">
        <v>759</v>
      </c>
      <c r="C515" s="75" t="s">
        <v>653</v>
      </c>
      <c r="D515" s="80">
        <v>2.4500000000000001E-2</v>
      </c>
      <c r="E515" s="79">
        <v>48823</v>
      </c>
      <c r="F515" s="81">
        <v>2000</v>
      </c>
      <c r="G515" s="81">
        <v>2000</v>
      </c>
      <c r="H515" s="82">
        <v>99.131</v>
      </c>
      <c r="I515" s="82">
        <v>117.437</v>
      </c>
      <c r="J515" s="75">
        <v>1.0169999999999998E-2</v>
      </c>
    </row>
    <row r="516" spans="1:10" ht="27.6" x14ac:dyDescent="0.3">
      <c r="A516" s="93">
        <v>44118</v>
      </c>
      <c r="B516" s="94" t="s">
        <v>908</v>
      </c>
      <c r="C516" s="75" t="s">
        <v>775</v>
      </c>
      <c r="D516" s="76"/>
      <c r="E516" s="79">
        <v>44483</v>
      </c>
      <c r="F516" s="88">
        <v>7160.8</v>
      </c>
      <c r="G516" s="88"/>
      <c r="H516" s="89">
        <v>100.444</v>
      </c>
      <c r="J516" s="75">
        <v>-4.3600000000000002E-3</v>
      </c>
    </row>
    <row r="517" spans="1:10" x14ac:dyDescent="0.3">
      <c r="A517" s="79">
        <v>44119</v>
      </c>
      <c r="B517" s="75" t="s">
        <v>907</v>
      </c>
      <c r="C517" s="75" t="s">
        <v>653</v>
      </c>
      <c r="D517" s="80">
        <v>0</v>
      </c>
      <c r="E517" s="79">
        <v>45306</v>
      </c>
      <c r="F517" s="81">
        <v>4488.1099999999997</v>
      </c>
      <c r="G517" s="81"/>
      <c r="H517" s="82">
        <v>100</v>
      </c>
      <c r="I517" s="82">
        <v>100.47</v>
      </c>
      <c r="J517" s="75">
        <v>-1.4399999999999999E-3</v>
      </c>
    </row>
    <row r="518" spans="1:10" x14ac:dyDescent="0.3">
      <c r="A518" s="79">
        <v>44119</v>
      </c>
      <c r="B518" s="75" t="s">
        <v>898</v>
      </c>
      <c r="C518" s="75" t="s">
        <v>653</v>
      </c>
      <c r="D518" s="80">
        <v>9.4999999999999998E-3</v>
      </c>
      <c r="E518" s="79">
        <v>46645</v>
      </c>
      <c r="F518" s="81">
        <v>2700</v>
      </c>
      <c r="G518" s="81"/>
      <c r="H518" s="82">
        <v>100</v>
      </c>
      <c r="I518" s="82">
        <v>104.16</v>
      </c>
      <c r="J518" s="75">
        <v>3.4100000000000003E-3</v>
      </c>
    </row>
    <row r="519" spans="1:10" x14ac:dyDescent="0.3">
      <c r="A519" s="79">
        <v>44119</v>
      </c>
      <c r="B519" s="75" t="s">
        <v>872</v>
      </c>
      <c r="C519" s="75" t="s">
        <v>653</v>
      </c>
      <c r="D519" s="80">
        <v>2.4500000000000001E-2</v>
      </c>
      <c r="E519" s="79">
        <v>55032</v>
      </c>
      <c r="F519" s="81">
        <v>1584.623</v>
      </c>
      <c r="G519" s="81"/>
      <c r="H519" s="82">
        <v>99.28</v>
      </c>
      <c r="I519" s="82">
        <v>123.37</v>
      </c>
      <c r="J519" s="75">
        <v>1.485E-2</v>
      </c>
    </row>
    <row r="520" spans="1:10" x14ac:dyDescent="0.3">
      <c r="A520" s="79">
        <v>44133</v>
      </c>
      <c r="B520" s="75" t="s">
        <v>909</v>
      </c>
      <c r="C520" s="75" t="s">
        <v>653</v>
      </c>
      <c r="D520" s="80">
        <v>1.7000000000000001E-2</v>
      </c>
      <c r="E520" s="79">
        <v>55397</v>
      </c>
      <c r="F520" s="81">
        <v>8000</v>
      </c>
      <c r="G520" s="81"/>
      <c r="H520" s="82">
        <v>98.686000000000007</v>
      </c>
      <c r="I520" s="82">
        <v>98.686000000000007</v>
      </c>
      <c r="J520" s="75">
        <v>1.763E-2</v>
      </c>
    </row>
    <row r="521" spans="1:10" x14ac:dyDescent="0.3">
      <c r="A521" s="79">
        <v>44133</v>
      </c>
      <c r="B521" s="75" t="s">
        <v>894</v>
      </c>
      <c r="C521" s="75" t="s">
        <v>671</v>
      </c>
      <c r="D521" s="80">
        <v>6.5000000000000006E-3</v>
      </c>
      <c r="E521" s="79">
        <v>46157</v>
      </c>
      <c r="F521" s="81">
        <v>750</v>
      </c>
      <c r="G521" s="81"/>
      <c r="H521" s="82">
        <v>100</v>
      </c>
      <c r="I521" s="82">
        <v>104.48</v>
      </c>
      <c r="J521" s="75">
        <v>-1.5399999999999999E-3</v>
      </c>
    </row>
    <row r="522" spans="1:10" x14ac:dyDescent="0.3">
      <c r="A522" s="91">
        <v>44133</v>
      </c>
      <c r="B522" s="92" t="s">
        <v>905</v>
      </c>
      <c r="C522" s="75" t="s">
        <v>773</v>
      </c>
      <c r="D522" s="76"/>
      <c r="E522" s="79">
        <v>44832</v>
      </c>
      <c r="F522" s="88">
        <v>2500</v>
      </c>
      <c r="G522" s="88"/>
      <c r="H522" s="89">
        <v>100</v>
      </c>
      <c r="I522" s="89">
        <v>100.509</v>
      </c>
      <c r="J522" s="75">
        <v>-2.6479999999999997E-3</v>
      </c>
    </row>
    <row r="523" spans="1:10" ht="27.6" x14ac:dyDescent="0.3">
      <c r="A523" s="93">
        <v>44134</v>
      </c>
      <c r="B523" s="94" t="s">
        <v>910</v>
      </c>
      <c r="C523" s="75" t="s">
        <v>775</v>
      </c>
      <c r="D523" s="76"/>
      <c r="E523" s="79">
        <v>44316</v>
      </c>
      <c r="F523" s="88">
        <v>6500</v>
      </c>
      <c r="G523" s="88"/>
      <c r="H523" s="89">
        <v>100.242</v>
      </c>
      <c r="J523" s="75">
        <v>-4.7799999999999995E-3</v>
      </c>
    </row>
    <row r="524" spans="1:10" x14ac:dyDescent="0.3">
      <c r="A524" s="79">
        <v>44137</v>
      </c>
      <c r="B524" s="75" t="s">
        <v>907</v>
      </c>
      <c r="C524" s="75" t="s">
        <v>653</v>
      </c>
      <c r="D524" s="80">
        <v>0</v>
      </c>
      <c r="E524" s="79">
        <v>47939</v>
      </c>
      <c r="F524" s="81">
        <v>3600</v>
      </c>
      <c r="G524" s="81"/>
      <c r="H524" s="82">
        <v>100</v>
      </c>
      <c r="I524" s="82">
        <v>101.11</v>
      </c>
      <c r="J524" s="75">
        <v>7.9000000000000008E-3</v>
      </c>
    </row>
    <row r="525" spans="1:10" x14ac:dyDescent="0.3">
      <c r="A525" s="79">
        <v>44137</v>
      </c>
      <c r="B525" s="75" t="s">
        <v>902</v>
      </c>
      <c r="C525" s="75" t="s">
        <v>653</v>
      </c>
      <c r="D525" s="80">
        <v>5.0000000000000001E-3</v>
      </c>
      <c r="E525" s="79">
        <v>46054</v>
      </c>
      <c r="F525" s="81">
        <v>3000</v>
      </c>
      <c r="G525" s="81"/>
      <c r="H525" s="82">
        <v>99.6</v>
      </c>
      <c r="I525" s="82">
        <v>101.41</v>
      </c>
      <c r="J525" s="75">
        <v>2.3E-3</v>
      </c>
    </row>
    <row r="526" spans="1:10" x14ac:dyDescent="0.3">
      <c r="A526" s="86">
        <v>44137</v>
      </c>
      <c r="B526" s="75" t="s">
        <v>874</v>
      </c>
      <c r="C526" s="75" t="s">
        <v>727</v>
      </c>
      <c r="D526" s="87">
        <v>1.4999999999999999E-4</v>
      </c>
      <c r="E526" s="79">
        <v>45275</v>
      </c>
      <c r="F526" s="88">
        <v>1150</v>
      </c>
      <c r="G526" s="88"/>
      <c r="H526" s="89">
        <v>100</v>
      </c>
      <c r="I526" s="89">
        <v>100.32</v>
      </c>
      <c r="J526" s="75">
        <v>2.6700000000000001E-3</v>
      </c>
    </row>
    <row r="527" spans="1:10" ht="27.6" x14ac:dyDescent="0.3">
      <c r="A527" s="93">
        <v>44148</v>
      </c>
      <c r="B527" s="94" t="s">
        <v>911</v>
      </c>
      <c r="C527" s="75" t="s">
        <v>775</v>
      </c>
      <c r="D527" s="76"/>
      <c r="E527" s="79">
        <v>44512</v>
      </c>
      <c r="F527" s="88">
        <v>5500</v>
      </c>
      <c r="G527" s="88"/>
      <c r="H527" s="89">
        <v>100.486</v>
      </c>
      <c r="J527" s="75">
        <v>-4.7799999999999995E-3</v>
      </c>
    </row>
    <row r="528" spans="1:10" x14ac:dyDescent="0.3">
      <c r="A528" s="79">
        <v>44151</v>
      </c>
      <c r="B528" s="75" t="s">
        <v>907</v>
      </c>
      <c r="C528" s="75" t="s">
        <v>653</v>
      </c>
      <c r="D528" s="80">
        <v>0</v>
      </c>
      <c r="E528" s="79">
        <v>45306</v>
      </c>
      <c r="F528" s="81">
        <v>3600</v>
      </c>
      <c r="G528" s="81"/>
      <c r="H528" s="82">
        <v>100</v>
      </c>
      <c r="I528" s="82">
        <v>100.6</v>
      </c>
      <c r="J528" s="75">
        <v>-1.89E-3</v>
      </c>
    </row>
    <row r="529" spans="1:10" x14ac:dyDescent="0.3">
      <c r="A529" s="79">
        <v>44151</v>
      </c>
      <c r="B529" s="75" t="s">
        <v>898</v>
      </c>
      <c r="C529" s="75" t="s">
        <v>653</v>
      </c>
      <c r="D529" s="80">
        <v>9.4999999999999998E-3</v>
      </c>
      <c r="E529" s="79">
        <v>46645</v>
      </c>
      <c r="F529" s="81">
        <v>2100</v>
      </c>
      <c r="G529" s="81"/>
      <c r="H529" s="82">
        <v>100</v>
      </c>
      <c r="I529" s="82">
        <v>104.03</v>
      </c>
      <c r="J529" s="75">
        <v>3.5299999999999997E-3</v>
      </c>
    </row>
    <row r="530" spans="1:10" x14ac:dyDescent="0.3">
      <c r="A530" s="79">
        <v>44151</v>
      </c>
      <c r="B530" s="75" t="s">
        <v>876</v>
      </c>
      <c r="C530" s="75" t="s">
        <v>653</v>
      </c>
      <c r="D530" s="80">
        <v>1.4499999999999999E-2</v>
      </c>
      <c r="E530" s="79">
        <v>49735</v>
      </c>
      <c r="F530" s="81">
        <v>1500</v>
      </c>
      <c r="G530" s="81"/>
      <c r="H530" s="82">
        <v>99.513000000000005</v>
      </c>
      <c r="I530" s="82">
        <v>105.68</v>
      </c>
      <c r="J530" s="75">
        <v>1.0489999999999999E-2</v>
      </c>
    </row>
    <row r="531" spans="1:10" x14ac:dyDescent="0.3">
      <c r="A531" s="79">
        <v>44152</v>
      </c>
      <c r="B531" s="75" t="s">
        <v>912</v>
      </c>
      <c r="C531" s="75" t="s">
        <v>653</v>
      </c>
      <c r="D531" s="80">
        <v>3.4999999999999996E-3</v>
      </c>
      <c r="E531" s="79">
        <v>47074</v>
      </c>
      <c r="F531" s="81">
        <v>5711.308</v>
      </c>
      <c r="G531" s="81"/>
      <c r="H531" s="82">
        <v>100</v>
      </c>
      <c r="I531" s="82">
        <v>100</v>
      </c>
      <c r="J531" s="75">
        <v>6.0499999999999998E-3</v>
      </c>
    </row>
    <row r="532" spans="1:10" x14ac:dyDescent="0.3">
      <c r="A532" s="79">
        <v>44162</v>
      </c>
      <c r="B532" s="75" t="s">
        <v>803</v>
      </c>
      <c r="C532" s="75" t="s">
        <v>671</v>
      </c>
      <c r="D532" s="80">
        <v>1E-3</v>
      </c>
      <c r="E532" s="79">
        <v>45061</v>
      </c>
      <c r="F532" s="81">
        <v>1250</v>
      </c>
      <c r="G532" s="81">
        <v>1250</v>
      </c>
      <c r="H532" s="82">
        <v>100</v>
      </c>
      <c r="I532" s="82">
        <v>102.34</v>
      </c>
      <c r="J532" s="75">
        <v>-8.3499999999999998E-3</v>
      </c>
    </row>
    <row r="533" spans="1:10" x14ac:dyDescent="0.3">
      <c r="A533" s="91">
        <v>44162</v>
      </c>
      <c r="B533" s="92" t="s">
        <v>905</v>
      </c>
      <c r="C533" s="75" t="s">
        <v>773</v>
      </c>
      <c r="D533" s="76"/>
      <c r="E533" s="79">
        <v>44832</v>
      </c>
      <c r="F533" s="88">
        <v>2000</v>
      </c>
      <c r="G533" s="88"/>
      <c r="H533" s="89">
        <v>100</v>
      </c>
      <c r="I533" s="89">
        <v>100.681</v>
      </c>
      <c r="J533" s="75">
        <v>-3.6909999999999998E-3</v>
      </c>
    </row>
    <row r="534" spans="1:10" ht="27.6" x14ac:dyDescent="0.3">
      <c r="A534" s="93">
        <v>44165</v>
      </c>
      <c r="B534" s="94" t="s">
        <v>913</v>
      </c>
      <c r="C534" s="75" t="s">
        <v>775</v>
      </c>
      <c r="D534" s="76"/>
      <c r="E534" s="79">
        <v>44347</v>
      </c>
      <c r="F534" s="88">
        <v>6000</v>
      </c>
      <c r="G534" s="88"/>
      <c r="H534" s="89">
        <v>100.26300000000001</v>
      </c>
      <c r="J534" s="75">
        <v>-5.1800000000000006E-3</v>
      </c>
    </row>
    <row r="535" spans="1:10" x14ac:dyDescent="0.3">
      <c r="A535" s="79">
        <v>44166</v>
      </c>
      <c r="B535" s="75" t="s">
        <v>907</v>
      </c>
      <c r="C535" s="75" t="s">
        <v>653</v>
      </c>
      <c r="D535" s="80">
        <v>0</v>
      </c>
      <c r="E535" s="79">
        <v>47939</v>
      </c>
      <c r="F535" s="81">
        <v>3003</v>
      </c>
      <c r="G535" s="81"/>
      <c r="H535" s="82">
        <v>100</v>
      </c>
      <c r="I535" s="82">
        <v>103.12</v>
      </c>
      <c r="J535" s="75">
        <v>5.8899999999999994E-3</v>
      </c>
    </row>
    <row r="536" spans="1:10" x14ac:dyDescent="0.3">
      <c r="A536" s="79">
        <v>44166</v>
      </c>
      <c r="B536" s="75" t="s">
        <v>902</v>
      </c>
      <c r="C536" s="75" t="s">
        <v>653</v>
      </c>
      <c r="D536" s="80">
        <v>5.0000000000000001E-3</v>
      </c>
      <c r="E536" s="79">
        <v>46054</v>
      </c>
      <c r="F536" s="81">
        <v>2501</v>
      </c>
      <c r="G536" s="81"/>
      <c r="H536" s="82">
        <v>99.6</v>
      </c>
      <c r="I536" s="82">
        <v>102.51</v>
      </c>
      <c r="J536" s="75">
        <v>1.4000000000000001E-4</v>
      </c>
    </row>
    <row r="537" spans="1:10" x14ac:dyDescent="0.3">
      <c r="A537" s="86">
        <v>44166</v>
      </c>
      <c r="B537" s="75" t="s">
        <v>914</v>
      </c>
      <c r="C537" s="75" t="s">
        <v>727</v>
      </c>
      <c r="D537" s="87">
        <v>0</v>
      </c>
      <c r="E537" s="79">
        <v>46127</v>
      </c>
      <c r="F537" s="88">
        <v>2500</v>
      </c>
      <c r="G537" s="88"/>
      <c r="H537" s="89">
        <v>100</v>
      </c>
      <c r="I537" s="89">
        <v>100.19</v>
      </c>
      <c r="J537" s="75">
        <v>-1.7000000000000001E-4</v>
      </c>
    </row>
    <row r="538" spans="1:10" x14ac:dyDescent="0.3">
      <c r="A538" s="79">
        <v>44179</v>
      </c>
      <c r="B538" s="75" t="s">
        <v>907</v>
      </c>
      <c r="C538" s="75" t="s">
        <v>653</v>
      </c>
      <c r="D538" s="80">
        <v>0</v>
      </c>
      <c r="E538" s="79">
        <v>45306</v>
      </c>
      <c r="F538" s="81">
        <v>3007.65</v>
      </c>
      <c r="G538" s="81"/>
      <c r="H538" s="82">
        <v>100</v>
      </c>
      <c r="I538" s="82">
        <v>100.92</v>
      </c>
      <c r="J538" s="75">
        <v>-2.96E-3</v>
      </c>
    </row>
    <row r="539" spans="1:10" x14ac:dyDescent="0.3">
      <c r="A539" s="79">
        <v>44179</v>
      </c>
      <c r="B539" s="75" t="s">
        <v>898</v>
      </c>
      <c r="C539" s="75" t="s">
        <v>653</v>
      </c>
      <c r="D539" s="80">
        <v>9.4999999999999998E-3</v>
      </c>
      <c r="E539" s="79">
        <v>46645</v>
      </c>
      <c r="F539" s="81">
        <v>3000</v>
      </c>
      <c r="G539" s="81"/>
      <c r="H539" s="82">
        <v>100</v>
      </c>
      <c r="I539" s="82">
        <v>105.07</v>
      </c>
      <c r="J539" s="75">
        <v>1.9400000000000001E-3</v>
      </c>
    </row>
    <row r="540" spans="1:10" ht="27.6" x14ac:dyDescent="0.3">
      <c r="A540" s="93">
        <v>44179</v>
      </c>
      <c r="B540" s="94" t="s">
        <v>915</v>
      </c>
      <c r="C540" s="75" t="s">
        <v>775</v>
      </c>
      <c r="D540" s="76"/>
      <c r="E540" s="79">
        <v>44544</v>
      </c>
      <c r="F540" s="88">
        <v>7000</v>
      </c>
      <c r="G540" s="88"/>
      <c r="H540" s="89">
        <v>100.50700000000001</v>
      </c>
      <c r="J540" s="75">
        <v>-4.9800000000000001E-3</v>
      </c>
    </row>
    <row r="541" spans="1:10" ht="27.6" x14ac:dyDescent="0.3">
      <c r="A541" s="93">
        <v>44200</v>
      </c>
      <c r="B541" s="94" t="s">
        <v>916</v>
      </c>
      <c r="C541" s="75" t="s">
        <v>775</v>
      </c>
      <c r="D541" s="76"/>
      <c r="E541" s="79">
        <v>44377</v>
      </c>
      <c r="F541" s="88">
        <v>6500</v>
      </c>
      <c r="G541" s="88"/>
      <c r="H541" s="89">
        <v>100.256</v>
      </c>
      <c r="J541" s="75">
        <v>-5.1999999999999998E-3</v>
      </c>
    </row>
    <row r="542" spans="1:10" x14ac:dyDescent="0.3">
      <c r="A542" s="79">
        <v>44208</v>
      </c>
      <c r="B542" s="75" t="s">
        <v>917</v>
      </c>
      <c r="C542" s="75" t="s">
        <v>653</v>
      </c>
      <c r="D542" s="80">
        <v>9.4999999999999998E-3</v>
      </c>
      <c r="E542" s="79">
        <v>50100</v>
      </c>
      <c r="F542" s="81">
        <v>10000</v>
      </c>
      <c r="G542" s="81"/>
      <c r="H542" s="82">
        <v>99.409000000000006</v>
      </c>
      <c r="I542" s="82">
        <v>99.409000000000006</v>
      </c>
      <c r="J542" s="75">
        <v>9.92E-3</v>
      </c>
    </row>
    <row r="543" spans="1:10" ht="27.6" x14ac:dyDescent="0.3">
      <c r="A543" s="93">
        <v>44210</v>
      </c>
      <c r="B543" s="94" t="s">
        <v>918</v>
      </c>
      <c r="C543" s="75" t="s">
        <v>775</v>
      </c>
      <c r="D543" s="76"/>
      <c r="E543" s="79">
        <v>44575</v>
      </c>
      <c r="F543" s="88">
        <v>7000</v>
      </c>
      <c r="G543" s="88"/>
      <c r="H543" s="89">
        <v>100.48699999999999</v>
      </c>
      <c r="J543" s="75">
        <v>-4.7799999999999995E-3</v>
      </c>
    </row>
    <row r="544" spans="1:10" x14ac:dyDescent="0.3">
      <c r="A544" s="79">
        <v>44214</v>
      </c>
      <c r="B544" s="75" t="s">
        <v>919</v>
      </c>
      <c r="C544" s="75" t="s">
        <v>653</v>
      </c>
      <c r="D544" s="80">
        <v>2.5000000000000001E-3</v>
      </c>
      <c r="E544" s="79">
        <v>46827</v>
      </c>
      <c r="F544" s="81">
        <v>4500</v>
      </c>
      <c r="G544" s="81"/>
      <c r="H544" s="82">
        <v>99.62</v>
      </c>
      <c r="I544" s="82">
        <v>99.62</v>
      </c>
      <c r="J544" s="75">
        <v>3.0399999999999997E-3</v>
      </c>
    </row>
    <row r="545" spans="1:10" x14ac:dyDescent="0.3">
      <c r="A545" s="79">
        <v>44214</v>
      </c>
      <c r="B545" s="75" t="s">
        <v>909</v>
      </c>
      <c r="C545" s="75" t="s">
        <v>653</v>
      </c>
      <c r="D545" s="80">
        <v>1.7000000000000001E-2</v>
      </c>
      <c r="E545" s="79">
        <v>55397</v>
      </c>
      <c r="F545" s="81">
        <v>2000</v>
      </c>
      <c r="G545" s="81"/>
      <c r="H545" s="82">
        <v>98.686000000000007</v>
      </c>
      <c r="I545" s="82">
        <v>105.8</v>
      </c>
      <c r="J545" s="75">
        <v>1.47E-2</v>
      </c>
    </row>
    <row r="546" spans="1:10" x14ac:dyDescent="0.3">
      <c r="A546" s="79">
        <v>44214</v>
      </c>
      <c r="B546" s="75" t="s">
        <v>907</v>
      </c>
      <c r="C546" s="75" t="s">
        <v>653</v>
      </c>
      <c r="D546" s="80">
        <v>0</v>
      </c>
      <c r="E546" s="79">
        <v>45306</v>
      </c>
      <c r="F546" s="81">
        <v>2750</v>
      </c>
      <c r="G546" s="81"/>
      <c r="H546" s="82">
        <v>100</v>
      </c>
      <c r="I546" s="82">
        <v>100.68</v>
      </c>
      <c r="J546" s="75">
        <v>-2.2599999999999999E-3</v>
      </c>
    </row>
    <row r="547" spans="1:10" x14ac:dyDescent="0.3">
      <c r="A547" s="79">
        <v>44221</v>
      </c>
      <c r="B547" s="75" t="s">
        <v>855</v>
      </c>
      <c r="C547" s="75" t="s">
        <v>653</v>
      </c>
      <c r="D547" s="80">
        <v>1.3500000000000002E-2</v>
      </c>
      <c r="E547" s="79">
        <v>47574</v>
      </c>
      <c r="F547" s="81">
        <v>486</v>
      </c>
      <c r="G547" s="81"/>
      <c r="H547" s="82">
        <v>100</v>
      </c>
      <c r="I547" s="82">
        <v>107.66800000000001</v>
      </c>
      <c r="J547" s="75">
        <v>4.9499999999999995E-3</v>
      </c>
    </row>
    <row r="548" spans="1:10" x14ac:dyDescent="0.3">
      <c r="A548" s="79">
        <v>44221</v>
      </c>
      <c r="B548" s="75" t="s">
        <v>813</v>
      </c>
      <c r="C548" s="75" t="s">
        <v>653</v>
      </c>
      <c r="D548" s="80">
        <v>2.7999999999999997E-2</v>
      </c>
      <c r="E548" s="79">
        <v>47088</v>
      </c>
      <c r="F548" s="81">
        <v>509</v>
      </c>
      <c r="G548" s="81"/>
      <c r="H548" s="82">
        <v>99.54</v>
      </c>
      <c r="I548" s="82">
        <v>118.867</v>
      </c>
      <c r="J548" s="75">
        <v>3.5999999999999999E-3</v>
      </c>
    </row>
    <row r="549" spans="1:10" x14ac:dyDescent="0.3">
      <c r="A549" s="79">
        <v>44221</v>
      </c>
      <c r="B549" s="75" t="s">
        <v>749</v>
      </c>
      <c r="C549" s="75" t="s">
        <v>653</v>
      </c>
      <c r="D549" s="80">
        <v>1.2500000000000001E-2</v>
      </c>
      <c r="E549" s="79">
        <v>46357</v>
      </c>
      <c r="F549" s="81">
        <v>1505</v>
      </c>
      <c r="G549" s="81">
        <v>1505</v>
      </c>
      <c r="H549" s="82">
        <v>100</v>
      </c>
      <c r="I549" s="82">
        <v>106.639</v>
      </c>
      <c r="J549" s="75">
        <v>1.1100000000000001E-3</v>
      </c>
    </row>
    <row r="550" spans="1:10" x14ac:dyDescent="0.3">
      <c r="A550" s="79">
        <v>44224</v>
      </c>
      <c r="B550" s="75" t="s">
        <v>894</v>
      </c>
      <c r="C550" s="75" t="s">
        <v>671</v>
      </c>
      <c r="D550" s="80">
        <v>6.5000000000000006E-3</v>
      </c>
      <c r="E550" s="79">
        <v>46157</v>
      </c>
      <c r="F550" s="81">
        <v>1150</v>
      </c>
      <c r="G550" s="81"/>
      <c r="H550" s="82">
        <v>100</v>
      </c>
      <c r="I550" s="82">
        <v>106.85</v>
      </c>
      <c r="J550" s="75">
        <v>-6.1900000000000002E-3</v>
      </c>
    </row>
    <row r="551" spans="1:10" x14ac:dyDescent="0.3">
      <c r="A551" s="91">
        <v>44224</v>
      </c>
      <c r="B551" s="92" t="s">
        <v>905</v>
      </c>
      <c r="C551" s="75" t="s">
        <v>773</v>
      </c>
      <c r="D551" s="76"/>
      <c r="E551" s="79">
        <v>44832</v>
      </c>
      <c r="F551" s="88">
        <v>3450</v>
      </c>
      <c r="G551" s="88"/>
      <c r="H551" s="89">
        <v>100</v>
      </c>
      <c r="I551" s="89">
        <v>100.46299999999999</v>
      </c>
      <c r="J551" s="75">
        <v>-2.7689999999999998E-3</v>
      </c>
    </row>
    <row r="552" spans="1:10" ht="27.6" x14ac:dyDescent="0.3">
      <c r="A552" s="93">
        <v>44225</v>
      </c>
      <c r="B552" s="94" t="s">
        <v>920</v>
      </c>
      <c r="C552" s="75" t="s">
        <v>775</v>
      </c>
      <c r="D552" s="76"/>
      <c r="E552" s="79">
        <v>44407</v>
      </c>
      <c r="F552" s="88">
        <v>7000</v>
      </c>
      <c r="G552" s="88"/>
      <c r="H552" s="89">
        <v>100.227</v>
      </c>
      <c r="J552" s="75">
        <v>-4.4800000000000005E-3</v>
      </c>
    </row>
    <row r="553" spans="1:10" x14ac:dyDescent="0.3">
      <c r="A553" s="79">
        <v>44228</v>
      </c>
      <c r="B553" s="75" t="s">
        <v>907</v>
      </c>
      <c r="C553" s="75" t="s">
        <v>653</v>
      </c>
      <c r="D553" s="80">
        <v>0</v>
      </c>
      <c r="E553" s="79">
        <v>47939</v>
      </c>
      <c r="F553" s="81">
        <v>4500</v>
      </c>
      <c r="G553" s="81"/>
      <c r="H553" s="82">
        <v>100</v>
      </c>
      <c r="I553" s="82">
        <v>102.48</v>
      </c>
      <c r="J553" s="75">
        <v>6.4900000000000001E-3</v>
      </c>
    </row>
    <row r="554" spans="1:10" x14ac:dyDescent="0.3">
      <c r="A554" s="79">
        <v>44228</v>
      </c>
      <c r="B554" s="75" t="s">
        <v>902</v>
      </c>
      <c r="C554" s="75" t="s">
        <v>653</v>
      </c>
      <c r="D554" s="80">
        <v>5.0000000000000001E-3</v>
      </c>
      <c r="E554" s="79">
        <v>46054</v>
      </c>
      <c r="F554" s="81">
        <v>4200</v>
      </c>
      <c r="G554" s="81"/>
      <c r="H554" s="82">
        <v>99.6</v>
      </c>
      <c r="I554" s="82">
        <v>102.15</v>
      </c>
      <c r="J554" s="75">
        <v>6.9000000000000008E-4</v>
      </c>
    </row>
    <row r="555" spans="1:10" x14ac:dyDescent="0.3">
      <c r="A555" s="86">
        <v>44228</v>
      </c>
      <c r="B555" s="75" t="s">
        <v>914</v>
      </c>
      <c r="C555" s="75" t="s">
        <v>727</v>
      </c>
      <c r="D555" s="87">
        <v>0</v>
      </c>
      <c r="E555" s="79">
        <v>46127</v>
      </c>
      <c r="F555" s="88">
        <v>1725</v>
      </c>
      <c r="G555" s="88"/>
      <c r="H555" s="89">
        <v>100</v>
      </c>
      <c r="I555" s="89">
        <v>99.88</v>
      </c>
      <c r="J555" s="75">
        <v>4.0999999999999999E-4</v>
      </c>
    </row>
    <row r="556" spans="1:10" ht="27.6" x14ac:dyDescent="0.3">
      <c r="A556" s="93">
        <v>44239</v>
      </c>
      <c r="B556" s="94" t="s">
        <v>921</v>
      </c>
      <c r="C556" s="75" t="s">
        <v>775</v>
      </c>
      <c r="D556" s="76"/>
      <c r="E556" s="79">
        <v>44606</v>
      </c>
      <c r="F556" s="88">
        <v>7000</v>
      </c>
      <c r="G556" s="88"/>
      <c r="H556" s="89">
        <v>100.465</v>
      </c>
      <c r="J556" s="75">
        <v>-4.5399999999999998E-3</v>
      </c>
    </row>
    <row r="557" spans="1:10" x14ac:dyDescent="0.3">
      <c r="A557" s="79">
        <v>44242</v>
      </c>
      <c r="B557" s="75" t="s">
        <v>919</v>
      </c>
      <c r="C557" s="75" t="s">
        <v>653</v>
      </c>
      <c r="D557" s="80">
        <v>2.5000000000000001E-3</v>
      </c>
      <c r="E557" s="79">
        <v>46827</v>
      </c>
      <c r="F557" s="81">
        <v>4800</v>
      </c>
      <c r="G557" s="81"/>
      <c r="H557" s="82">
        <v>99.62</v>
      </c>
      <c r="I557" s="82">
        <v>100.5</v>
      </c>
      <c r="J557" s="75">
        <v>1.7899999999999999E-3</v>
      </c>
    </row>
    <row r="558" spans="1:10" x14ac:dyDescent="0.3">
      <c r="A558" s="79">
        <v>44242</v>
      </c>
      <c r="B558" s="75" t="s">
        <v>907</v>
      </c>
      <c r="C558" s="75" t="s">
        <v>653</v>
      </c>
      <c r="D558" s="80">
        <v>0</v>
      </c>
      <c r="E558" s="79">
        <v>45306</v>
      </c>
      <c r="F558" s="81">
        <v>3001.096</v>
      </c>
      <c r="G558" s="81"/>
      <c r="H558" s="82">
        <v>100</v>
      </c>
      <c r="I558" s="82">
        <v>100.98</v>
      </c>
      <c r="J558" s="75">
        <v>-3.3400000000000001E-3</v>
      </c>
    </row>
    <row r="559" spans="1:10" x14ac:dyDescent="0.3">
      <c r="A559" s="79">
        <v>44242</v>
      </c>
      <c r="B559" s="75" t="s">
        <v>904</v>
      </c>
      <c r="C559" s="75" t="s">
        <v>653</v>
      </c>
      <c r="D559" s="80">
        <v>1.8000000000000002E-2</v>
      </c>
      <c r="E559" s="79">
        <v>51561</v>
      </c>
      <c r="F559" s="81">
        <v>2400</v>
      </c>
      <c r="G559" s="81"/>
      <c r="H559" s="82">
        <v>99.765000000000001</v>
      </c>
      <c r="I559" s="82">
        <v>111.85</v>
      </c>
      <c r="J559" s="75">
        <v>1.1399999999999999E-2</v>
      </c>
    </row>
    <row r="560" spans="1:10" x14ac:dyDescent="0.3">
      <c r="A560" s="79">
        <v>44250</v>
      </c>
      <c r="B560" s="75" t="s">
        <v>922</v>
      </c>
      <c r="C560" s="75" t="s">
        <v>671</v>
      </c>
      <c r="D560" s="80">
        <v>1.5E-3</v>
      </c>
      <c r="E560" s="79">
        <v>55288</v>
      </c>
      <c r="F560" s="81">
        <v>4000</v>
      </c>
      <c r="G560" s="81"/>
      <c r="H560" s="82">
        <v>99.207999999999998</v>
      </c>
      <c r="I560" s="82">
        <v>99.207999999999998</v>
      </c>
      <c r="J560" s="75">
        <v>1.7699999999999999E-3</v>
      </c>
    </row>
    <row r="561" spans="1:10" x14ac:dyDescent="0.3">
      <c r="A561" s="79">
        <v>44250</v>
      </c>
      <c r="B561" s="75" t="s">
        <v>923</v>
      </c>
      <c r="C561" s="75" t="s">
        <v>653</v>
      </c>
      <c r="D561" s="80">
        <v>6.0000000000000001E-3</v>
      </c>
      <c r="E561" s="79">
        <v>48061</v>
      </c>
      <c r="F561" s="81">
        <v>10000</v>
      </c>
      <c r="G561" s="81"/>
      <c r="H561" s="82">
        <v>99.968999999999994</v>
      </c>
      <c r="I561" s="82">
        <v>99.968999999999994</v>
      </c>
      <c r="J561" s="75">
        <v>6.0400000000000002E-3</v>
      </c>
    </row>
    <row r="562" spans="1:10" x14ac:dyDescent="0.3">
      <c r="A562" s="91">
        <v>44252</v>
      </c>
      <c r="B562" s="92" t="s">
        <v>905</v>
      </c>
      <c r="C562" s="75" t="s">
        <v>773</v>
      </c>
      <c r="D562" s="76"/>
      <c r="E562" s="79">
        <v>44832</v>
      </c>
      <c r="F562" s="88">
        <v>2500.5</v>
      </c>
      <c r="G562" s="88"/>
      <c r="H562" s="89">
        <v>100</v>
      </c>
      <c r="I562" s="89">
        <v>100.491</v>
      </c>
      <c r="J562" s="75">
        <v>-3.078E-3</v>
      </c>
    </row>
    <row r="563" spans="1:10" ht="27.6" x14ac:dyDescent="0.3">
      <c r="A563" s="93">
        <v>44253</v>
      </c>
      <c r="B563" s="94" t="s">
        <v>924</v>
      </c>
      <c r="C563" s="75" t="s">
        <v>775</v>
      </c>
      <c r="D563" s="76"/>
      <c r="E563" s="79">
        <v>44439</v>
      </c>
      <c r="F563" s="88">
        <v>6500</v>
      </c>
      <c r="G563" s="88"/>
      <c r="H563" s="89">
        <v>100.22199999999999</v>
      </c>
      <c r="J563" s="75">
        <v>-4.2899999999999995E-3</v>
      </c>
    </row>
    <row r="564" spans="1:10" x14ac:dyDescent="0.3">
      <c r="A564" s="79">
        <v>44256</v>
      </c>
      <c r="B564" s="75" t="s">
        <v>925</v>
      </c>
      <c r="C564" s="75" t="s">
        <v>653</v>
      </c>
      <c r="D564" s="80">
        <v>0</v>
      </c>
      <c r="E564" s="79">
        <v>46113</v>
      </c>
      <c r="F564" s="81">
        <v>5000</v>
      </c>
      <c r="G564" s="81"/>
      <c r="H564" s="82">
        <v>99.44</v>
      </c>
      <c r="I564" s="82">
        <v>99.44</v>
      </c>
      <c r="J564" s="75">
        <v>1.1100000000000001E-3</v>
      </c>
    </row>
    <row r="565" spans="1:10" x14ac:dyDescent="0.3">
      <c r="A565" s="86">
        <v>44256</v>
      </c>
      <c r="B565" s="75" t="s">
        <v>874</v>
      </c>
      <c r="C565" s="75" t="s">
        <v>727</v>
      </c>
      <c r="D565" s="87">
        <v>1.4999999999999999E-4</v>
      </c>
      <c r="E565" s="79">
        <v>45275</v>
      </c>
      <c r="F565" s="88">
        <v>1275.2260000000001</v>
      </c>
      <c r="G565" s="88"/>
      <c r="H565" s="89">
        <v>100</v>
      </c>
      <c r="I565" s="89">
        <v>100.61</v>
      </c>
      <c r="J565" s="75">
        <v>-1.8500000000000001E-3</v>
      </c>
    </row>
    <row r="566" spans="1:10" x14ac:dyDescent="0.3">
      <c r="A566" s="79">
        <v>44265</v>
      </c>
      <c r="B566" s="75" t="s">
        <v>926</v>
      </c>
      <c r="C566" s="75" t="s">
        <v>653</v>
      </c>
      <c r="D566" s="80">
        <v>1.4999999999999999E-2</v>
      </c>
      <c r="E566" s="79">
        <v>53082</v>
      </c>
      <c r="F566" s="81">
        <v>8500</v>
      </c>
      <c r="G566" s="81"/>
      <c r="H566" s="82">
        <v>99.168000000000006</v>
      </c>
      <c r="I566" s="82">
        <v>99.168000000000006</v>
      </c>
      <c r="J566" s="75">
        <v>1.5469999999999999E-2</v>
      </c>
    </row>
    <row r="567" spans="1:10" ht="27.6" x14ac:dyDescent="0.3">
      <c r="A567" s="93">
        <v>44267</v>
      </c>
      <c r="B567" s="94" t="s">
        <v>927</v>
      </c>
      <c r="C567" s="75" t="s">
        <v>775</v>
      </c>
      <c r="D567" s="76"/>
      <c r="E567" s="79">
        <v>44634</v>
      </c>
      <c r="F567" s="88">
        <v>6042.72</v>
      </c>
      <c r="G567" s="88"/>
      <c r="H567" s="89">
        <v>100.431</v>
      </c>
      <c r="J567" s="75">
        <v>-4.2100000000000002E-3</v>
      </c>
    </row>
    <row r="568" spans="1:10" x14ac:dyDescent="0.3">
      <c r="A568" s="79">
        <v>44270</v>
      </c>
      <c r="B568" s="75" t="s">
        <v>928</v>
      </c>
      <c r="C568" s="75" t="s">
        <v>653</v>
      </c>
      <c r="D568" s="80">
        <v>0</v>
      </c>
      <c r="E568" s="79">
        <v>45397</v>
      </c>
      <c r="F568" s="81">
        <v>6044.55</v>
      </c>
      <c r="G568" s="81"/>
      <c r="H568" s="82">
        <v>100</v>
      </c>
      <c r="I568" s="82">
        <v>100.67</v>
      </c>
      <c r="J568" s="75">
        <v>-2.16E-3</v>
      </c>
    </row>
    <row r="569" spans="1:10" x14ac:dyDescent="0.3">
      <c r="A569" s="79">
        <v>44270</v>
      </c>
      <c r="B569" s="75" t="s">
        <v>919</v>
      </c>
      <c r="C569" s="75" t="s">
        <v>653</v>
      </c>
      <c r="D569" s="80">
        <v>2.5000000000000001E-3</v>
      </c>
      <c r="E569" s="79">
        <v>46827</v>
      </c>
      <c r="F569" s="81">
        <v>3300.3780000000002</v>
      </c>
      <c r="G569" s="81"/>
      <c r="H569" s="82">
        <v>99.62</v>
      </c>
      <c r="I569" s="82">
        <v>99.59</v>
      </c>
      <c r="J569" s="75">
        <v>3.0999999999999999E-3</v>
      </c>
    </row>
    <row r="570" spans="1:10" x14ac:dyDescent="0.3">
      <c r="A570" s="79">
        <v>44274</v>
      </c>
      <c r="B570" s="75" t="s">
        <v>907</v>
      </c>
      <c r="C570" s="75" t="s">
        <v>653</v>
      </c>
      <c r="D570" s="80">
        <v>0</v>
      </c>
      <c r="E570" s="79">
        <v>47939</v>
      </c>
      <c r="F570" s="81">
        <v>2500</v>
      </c>
      <c r="G570" s="81"/>
      <c r="H570" s="82">
        <v>100</v>
      </c>
      <c r="I570" s="82">
        <v>102.66</v>
      </c>
      <c r="J570" s="75">
        <v>6.2500000000000003E-3</v>
      </c>
    </row>
    <row r="571" spans="1:10" x14ac:dyDescent="0.3">
      <c r="A571" s="79">
        <v>44285</v>
      </c>
      <c r="B571" s="75" t="s">
        <v>929</v>
      </c>
      <c r="C571" s="75" t="s">
        <v>653</v>
      </c>
      <c r="D571" s="80">
        <v>0</v>
      </c>
      <c r="E571" s="79">
        <v>44894</v>
      </c>
      <c r="F571" s="81">
        <v>4001</v>
      </c>
      <c r="G571" s="81"/>
      <c r="H571" s="82">
        <v>100</v>
      </c>
      <c r="I571" s="82">
        <v>100.66</v>
      </c>
      <c r="J571" s="75">
        <v>-3.9399999999999999E-3</v>
      </c>
    </row>
    <row r="572" spans="1:10" x14ac:dyDescent="0.3">
      <c r="A572" s="79">
        <v>44285</v>
      </c>
      <c r="B572" s="75" t="s">
        <v>860</v>
      </c>
      <c r="C572" s="75" t="s">
        <v>671</v>
      </c>
      <c r="D572" s="80">
        <v>4.0000000000000001E-3</v>
      </c>
      <c r="E572" s="79">
        <v>47618</v>
      </c>
      <c r="F572" s="81">
        <v>1436.27</v>
      </c>
      <c r="G572" s="81"/>
      <c r="H572" s="82">
        <v>99.632000000000005</v>
      </c>
      <c r="I572" s="82">
        <v>109.42</v>
      </c>
      <c r="J572" s="75">
        <v>-6.0200000000000002E-3</v>
      </c>
    </row>
    <row r="573" spans="1:10" ht="27.6" x14ac:dyDescent="0.3">
      <c r="A573" s="93">
        <v>44286</v>
      </c>
      <c r="B573" s="94" t="s">
        <v>930</v>
      </c>
      <c r="C573" s="75" t="s">
        <v>775</v>
      </c>
      <c r="D573" s="76"/>
      <c r="E573" s="79">
        <v>44469</v>
      </c>
      <c r="F573" s="88">
        <v>6000</v>
      </c>
      <c r="G573" s="88"/>
      <c r="H573" s="89">
        <v>100.248</v>
      </c>
      <c r="J573" s="75">
        <v>-4.8599999999999997E-3</v>
      </c>
    </row>
    <row r="574" spans="1:10" x14ac:dyDescent="0.3">
      <c r="A574" s="79">
        <v>44287</v>
      </c>
      <c r="B574" s="75" t="s">
        <v>925</v>
      </c>
      <c r="C574" s="75" t="s">
        <v>653</v>
      </c>
      <c r="D574" s="80">
        <v>0</v>
      </c>
      <c r="E574" s="79">
        <v>46113</v>
      </c>
      <c r="F574" s="81">
        <v>4800</v>
      </c>
      <c r="G574" s="81"/>
      <c r="H574" s="82">
        <v>99.44</v>
      </c>
      <c r="I574" s="82">
        <v>99.74</v>
      </c>
      <c r="J574" s="75">
        <v>5.1999999999999995E-4</v>
      </c>
    </row>
    <row r="575" spans="1:10" x14ac:dyDescent="0.3">
      <c r="A575" s="79">
        <v>44287</v>
      </c>
      <c r="B575" s="75" t="s">
        <v>923</v>
      </c>
      <c r="C575" s="75" t="s">
        <v>653</v>
      </c>
      <c r="D575" s="80">
        <v>6.0000000000000001E-3</v>
      </c>
      <c r="E575" s="79">
        <v>48061</v>
      </c>
      <c r="F575" s="81">
        <v>3600</v>
      </c>
      <c r="G575" s="81"/>
      <c r="H575" s="82">
        <v>99.968999999999994</v>
      </c>
      <c r="I575" s="82">
        <v>98.79</v>
      </c>
      <c r="J575" s="75">
        <v>7.2299999999999994E-3</v>
      </c>
    </row>
    <row r="576" spans="1:10" x14ac:dyDescent="0.3">
      <c r="A576" s="86">
        <v>44287</v>
      </c>
      <c r="B576" s="75" t="s">
        <v>914</v>
      </c>
      <c r="C576" s="75" t="s">
        <v>727</v>
      </c>
      <c r="D576" s="87">
        <v>0</v>
      </c>
      <c r="E576" s="79">
        <v>46127</v>
      </c>
      <c r="F576" s="88">
        <v>1633.68</v>
      </c>
      <c r="G576" s="88"/>
      <c r="H576" s="89">
        <v>100</v>
      </c>
      <c r="I576" s="89">
        <v>100.51</v>
      </c>
      <c r="J576" s="75">
        <v>-8.1999999999999998E-4</v>
      </c>
    </row>
    <row r="577" spans="1:10" x14ac:dyDescent="0.3">
      <c r="A577" s="79">
        <v>44300</v>
      </c>
      <c r="B577" s="75" t="s">
        <v>931</v>
      </c>
      <c r="C577" s="75" t="s">
        <v>653</v>
      </c>
      <c r="D577" s="80">
        <v>2.1499999999999998E-2</v>
      </c>
      <c r="E577" s="79">
        <v>62884</v>
      </c>
      <c r="F577" s="81">
        <v>5000</v>
      </c>
      <c r="G577" s="81"/>
      <c r="H577" s="82">
        <v>99.466999999999999</v>
      </c>
      <c r="I577" s="82">
        <v>99.466999999999999</v>
      </c>
      <c r="J577" s="75">
        <v>2.1789999999999997E-2</v>
      </c>
    </row>
    <row r="578" spans="1:10" x14ac:dyDescent="0.3">
      <c r="A578" s="79">
        <v>44300</v>
      </c>
      <c r="B578" s="75" t="s">
        <v>919</v>
      </c>
      <c r="C578" s="75" t="s">
        <v>653</v>
      </c>
      <c r="D578" s="80">
        <v>2.5000000000000001E-3</v>
      </c>
      <c r="E578" s="79">
        <v>46827</v>
      </c>
      <c r="F578" s="81">
        <v>7000</v>
      </c>
      <c r="G578" s="81"/>
      <c r="H578" s="82">
        <v>99.62</v>
      </c>
      <c r="I578" s="82">
        <v>99.238</v>
      </c>
      <c r="J578" s="75">
        <v>3.62E-3</v>
      </c>
    </row>
    <row r="579" spans="1:10" ht="27.6" x14ac:dyDescent="0.3">
      <c r="A579" s="93">
        <v>44300</v>
      </c>
      <c r="B579" s="94" t="s">
        <v>932</v>
      </c>
      <c r="C579" s="75" t="s">
        <v>775</v>
      </c>
      <c r="D579" s="76"/>
      <c r="E579" s="79">
        <v>44665</v>
      </c>
      <c r="F579" s="88">
        <v>7000</v>
      </c>
      <c r="G579" s="88"/>
      <c r="H579" s="89">
        <v>100.444</v>
      </c>
      <c r="J579" s="75">
        <v>-4.3600000000000002E-3</v>
      </c>
    </row>
    <row r="580" spans="1:10" x14ac:dyDescent="0.3">
      <c r="A580" s="79">
        <v>44301</v>
      </c>
      <c r="B580" s="75" t="s">
        <v>928</v>
      </c>
      <c r="C580" s="75" t="s">
        <v>653</v>
      </c>
      <c r="D580" s="80">
        <v>0</v>
      </c>
      <c r="E580" s="79">
        <v>45397</v>
      </c>
      <c r="F580" s="81">
        <v>4702.3360000000002</v>
      </c>
      <c r="G580" s="81"/>
      <c r="H580" s="82">
        <v>100</v>
      </c>
      <c r="I580" s="82">
        <v>100.51</v>
      </c>
      <c r="J580" s="75">
        <v>-1.6900000000000001E-3</v>
      </c>
    </row>
    <row r="581" spans="1:10" x14ac:dyDescent="0.3">
      <c r="A581" s="79">
        <v>44301</v>
      </c>
      <c r="B581" s="75" t="s">
        <v>917</v>
      </c>
      <c r="C581" s="75" t="s">
        <v>653</v>
      </c>
      <c r="D581" s="80">
        <v>9.4999999999999998E-3</v>
      </c>
      <c r="E581" s="79">
        <v>50100</v>
      </c>
      <c r="F581" s="81">
        <v>2400</v>
      </c>
      <c r="G581" s="81"/>
      <c r="H581" s="82">
        <v>99.409000000000006</v>
      </c>
      <c r="I581" s="82">
        <v>95.59</v>
      </c>
      <c r="J581" s="75">
        <v>1.261E-2</v>
      </c>
    </row>
    <row r="582" spans="1:10" x14ac:dyDescent="0.3">
      <c r="A582" s="79">
        <v>44301</v>
      </c>
      <c r="B582" s="75" t="s">
        <v>739</v>
      </c>
      <c r="C582" s="75" t="s">
        <v>653</v>
      </c>
      <c r="D582" s="80">
        <v>1.6E-2</v>
      </c>
      <c r="E582" s="79">
        <v>46174</v>
      </c>
      <c r="F582" s="81">
        <v>2100</v>
      </c>
      <c r="G582" s="81">
        <v>2100</v>
      </c>
      <c r="H582" s="82">
        <v>100</v>
      </c>
      <c r="I582" s="82">
        <v>107.55</v>
      </c>
      <c r="J582" s="75">
        <v>1.23E-3</v>
      </c>
    </row>
    <row r="583" spans="1:10" ht="27.6" x14ac:dyDescent="0.3">
      <c r="A583" s="79">
        <v>44313</v>
      </c>
      <c r="B583" s="95" t="s">
        <v>933</v>
      </c>
      <c r="C583" s="75" t="s">
        <v>653</v>
      </c>
      <c r="D583" s="80">
        <v>7.4999999999999997E-3</v>
      </c>
      <c r="E583" s="79">
        <v>50157</v>
      </c>
      <c r="F583" s="81">
        <v>5477.0829999999996</v>
      </c>
      <c r="G583" s="81"/>
      <c r="H583" s="82">
        <v>100</v>
      </c>
      <c r="I583" s="82">
        <v>100</v>
      </c>
      <c r="J583" s="75">
        <v>1.3999999999999999E-2</v>
      </c>
    </row>
    <row r="584" spans="1:10" x14ac:dyDescent="0.3">
      <c r="A584" s="79">
        <v>44315</v>
      </c>
      <c r="B584" s="75" t="s">
        <v>929</v>
      </c>
      <c r="C584" s="75" t="s">
        <v>653</v>
      </c>
      <c r="D584" s="80">
        <v>0</v>
      </c>
      <c r="E584" s="79">
        <v>44894</v>
      </c>
      <c r="F584" s="81">
        <v>4500</v>
      </c>
      <c r="G584" s="81"/>
      <c r="H584" s="82">
        <v>100</v>
      </c>
      <c r="I584" s="82">
        <v>100.48</v>
      </c>
      <c r="J584" s="75">
        <v>-3.0200000000000001E-3</v>
      </c>
    </row>
    <row r="585" spans="1:10" x14ac:dyDescent="0.3">
      <c r="A585" s="79">
        <v>44315</v>
      </c>
      <c r="B585" s="75" t="s">
        <v>922</v>
      </c>
      <c r="C585" s="75" t="s">
        <v>671</v>
      </c>
      <c r="D585" s="80">
        <v>1.5E-3</v>
      </c>
      <c r="E585" s="79">
        <v>55288</v>
      </c>
      <c r="F585" s="81">
        <v>862.5</v>
      </c>
      <c r="G585" s="81"/>
      <c r="H585" s="82">
        <v>99.207999999999998</v>
      </c>
      <c r="I585" s="82">
        <v>93.28</v>
      </c>
      <c r="J585" s="75">
        <v>3.8800000000000002E-3</v>
      </c>
    </row>
    <row r="586" spans="1:10" x14ac:dyDescent="0.3">
      <c r="A586" s="79">
        <v>44315</v>
      </c>
      <c r="B586" s="75" t="s">
        <v>894</v>
      </c>
      <c r="C586" s="75" t="s">
        <v>671</v>
      </c>
      <c r="D586" s="80">
        <v>6.5000000000000006E-3</v>
      </c>
      <c r="E586" s="79">
        <v>46157</v>
      </c>
      <c r="F586" s="81">
        <v>1150</v>
      </c>
      <c r="G586" s="81"/>
      <c r="H586" s="82">
        <v>100</v>
      </c>
      <c r="I586" s="82">
        <v>108.13</v>
      </c>
      <c r="J586" s="75">
        <v>-9.1900000000000003E-3</v>
      </c>
    </row>
    <row r="587" spans="1:10" ht="27.6" x14ac:dyDescent="0.3">
      <c r="A587" s="93">
        <v>44316</v>
      </c>
      <c r="B587" s="94" t="s">
        <v>934</v>
      </c>
      <c r="C587" s="75" t="s">
        <v>775</v>
      </c>
      <c r="D587" s="76"/>
      <c r="E587" s="79">
        <v>44498</v>
      </c>
      <c r="F587" s="88">
        <v>7150</v>
      </c>
      <c r="G587" s="88"/>
      <c r="H587" s="89">
        <v>100.244</v>
      </c>
      <c r="J587" s="75">
        <v>-4.81E-3</v>
      </c>
    </row>
    <row r="588" spans="1:10" x14ac:dyDescent="0.3">
      <c r="A588" s="79">
        <v>44319</v>
      </c>
      <c r="B588" s="75" t="s">
        <v>925</v>
      </c>
      <c r="C588" s="75" t="s">
        <v>653</v>
      </c>
      <c r="D588" s="80">
        <v>0</v>
      </c>
      <c r="E588" s="79">
        <v>46113</v>
      </c>
      <c r="F588" s="81">
        <v>2796.0030000000002</v>
      </c>
      <c r="G588" s="81"/>
      <c r="H588" s="82">
        <v>99.44</v>
      </c>
      <c r="I588" s="82">
        <v>99.18</v>
      </c>
      <c r="J588" s="75">
        <v>1.6800000000000001E-3</v>
      </c>
    </row>
    <row r="589" spans="1:10" x14ac:dyDescent="0.3">
      <c r="A589" s="79">
        <v>44319</v>
      </c>
      <c r="B589" s="75" t="s">
        <v>923</v>
      </c>
      <c r="C589" s="75" t="s">
        <v>653</v>
      </c>
      <c r="D589" s="80">
        <v>6.0000000000000001E-3</v>
      </c>
      <c r="E589" s="79">
        <v>48061</v>
      </c>
      <c r="F589" s="81">
        <v>2500</v>
      </c>
      <c r="G589" s="81"/>
      <c r="H589" s="82">
        <v>99.968999999999994</v>
      </c>
      <c r="I589" s="82">
        <v>97.31</v>
      </c>
      <c r="J589" s="75">
        <v>8.77E-3</v>
      </c>
    </row>
    <row r="590" spans="1:10" x14ac:dyDescent="0.3">
      <c r="A590" s="79">
        <v>44319</v>
      </c>
      <c r="B590" s="75" t="s">
        <v>907</v>
      </c>
      <c r="C590" s="75" t="s">
        <v>653</v>
      </c>
      <c r="D590" s="80">
        <v>0</v>
      </c>
      <c r="E590" s="79">
        <v>47939</v>
      </c>
      <c r="F590" s="81">
        <v>2000</v>
      </c>
      <c r="G590" s="81"/>
      <c r="H590" s="82">
        <v>100</v>
      </c>
      <c r="I590" s="82">
        <v>100.65</v>
      </c>
      <c r="J590" s="75">
        <v>8.3299999999999989E-3</v>
      </c>
    </row>
    <row r="591" spans="1:10" x14ac:dyDescent="0.3">
      <c r="A591" s="86">
        <v>44319</v>
      </c>
      <c r="B591" s="75" t="s">
        <v>914</v>
      </c>
      <c r="C591" s="75" t="s">
        <v>727</v>
      </c>
      <c r="D591" s="87">
        <v>0</v>
      </c>
      <c r="E591" s="79">
        <v>46127</v>
      </c>
      <c r="F591" s="88">
        <v>1273.75</v>
      </c>
      <c r="G591" s="88"/>
      <c r="H591" s="89">
        <v>100</v>
      </c>
      <c r="I591" s="89">
        <v>100.31</v>
      </c>
      <c r="J591" s="75">
        <v>-6.2E-4</v>
      </c>
    </row>
    <row r="592" spans="1:10" ht="27.6" x14ac:dyDescent="0.3">
      <c r="A592" s="93">
        <v>44330</v>
      </c>
      <c r="B592" s="94" t="s">
        <v>935</v>
      </c>
      <c r="C592" s="75" t="s">
        <v>775</v>
      </c>
      <c r="D592" s="76">
        <v>0</v>
      </c>
      <c r="E592" s="79">
        <v>44694</v>
      </c>
      <c r="F592" s="88">
        <v>7500</v>
      </c>
      <c r="G592" s="88"/>
      <c r="H592" s="89">
        <v>100.45</v>
      </c>
      <c r="J592" s="75">
        <v>-4.4299999999999999E-3</v>
      </c>
    </row>
    <row r="593" spans="1:10" x14ac:dyDescent="0.3">
      <c r="A593" s="79">
        <v>44333</v>
      </c>
      <c r="B593" s="75" t="s">
        <v>936</v>
      </c>
      <c r="C593" s="75" t="s">
        <v>653</v>
      </c>
      <c r="D593" s="80">
        <v>5.0000000000000001E-3</v>
      </c>
      <c r="E593" s="79">
        <v>46949</v>
      </c>
      <c r="F593" s="81">
        <v>4694.8959999999997</v>
      </c>
      <c r="G593" s="81"/>
      <c r="H593" s="82">
        <v>98.69</v>
      </c>
      <c r="I593" s="82">
        <v>98.69</v>
      </c>
      <c r="J593" s="75">
        <v>6.8799999999999998E-3</v>
      </c>
    </row>
    <row r="594" spans="1:10" x14ac:dyDescent="0.3">
      <c r="A594" s="79">
        <v>44333</v>
      </c>
      <c r="B594" s="75" t="s">
        <v>928</v>
      </c>
      <c r="C594" s="75" t="s">
        <v>653</v>
      </c>
      <c r="D594" s="80">
        <v>0</v>
      </c>
      <c r="E594" s="79">
        <v>45397</v>
      </c>
      <c r="F594" s="81">
        <v>3343.9319999999998</v>
      </c>
      <c r="G594" s="81"/>
      <c r="H594" s="82">
        <v>100</v>
      </c>
      <c r="I594" s="82">
        <v>100.17</v>
      </c>
      <c r="J594" s="75">
        <v>-5.8E-4</v>
      </c>
    </row>
    <row r="595" spans="1:10" x14ac:dyDescent="0.3">
      <c r="A595" s="79">
        <v>44333</v>
      </c>
      <c r="B595" s="75" t="s">
        <v>909</v>
      </c>
      <c r="C595" s="75" t="s">
        <v>653</v>
      </c>
      <c r="D595" s="80">
        <v>1.7000000000000001E-2</v>
      </c>
      <c r="E595" s="79">
        <v>55397</v>
      </c>
      <c r="F595" s="81">
        <v>1820</v>
      </c>
      <c r="G595" s="81"/>
      <c r="H595" s="82">
        <v>98.686000000000007</v>
      </c>
      <c r="I595" s="82">
        <v>92.11</v>
      </c>
      <c r="J595" s="75">
        <v>2.061E-2</v>
      </c>
    </row>
    <row r="596" spans="1:10" x14ac:dyDescent="0.3">
      <c r="A596" s="79">
        <v>44344</v>
      </c>
      <c r="B596" s="75" t="s">
        <v>929</v>
      </c>
      <c r="C596" s="75" t="s">
        <v>653</v>
      </c>
      <c r="D596" s="80">
        <v>0</v>
      </c>
      <c r="E596" s="79">
        <v>44894</v>
      </c>
      <c r="F596" s="81">
        <v>3844</v>
      </c>
      <c r="G596" s="81"/>
      <c r="H596" s="82">
        <v>100</v>
      </c>
      <c r="I596" s="82">
        <v>100.5</v>
      </c>
      <c r="J596" s="75">
        <v>-3.31E-3</v>
      </c>
    </row>
    <row r="597" spans="1:10" x14ac:dyDescent="0.3">
      <c r="A597" s="79">
        <v>44344</v>
      </c>
      <c r="B597" s="75" t="s">
        <v>860</v>
      </c>
      <c r="C597" s="75" t="s">
        <v>671</v>
      </c>
      <c r="D597" s="80">
        <v>4.0000000000000001E-3</v>
      </c>
      <c r="E597" s="79">
        <v>47618</v>
      </c>
      <c r="F597" s="81">
        <v>1250</v>
      </c>
      <c r="G597" s="81"/>
      <c r="H597" s="82">
        <v>99.632000000000005</v>
      </c>
      <c r="I597" s="82">
        <v>107.75</v>
      </c>
      <c r="J597" s="75">
        <v>-4.4600000000000004E-3</v>
      </c>
    </row>
    <row r="598" spans="1:10" ht="27.6" x14ac:dyDescent="0.3">
      <c r="A598" s="93">
        <v>44347</v>
      </c>
      <c r="B598" s="94" t="s">
        <v>937</v>
      </c>
      <c r="C598" s="75" t="s">
        <v>775</v>
      </c>
      <c r="D598" s="76"/>
      <c r="E598" s="79">
        <v>44530</v>
      </c>
      <c r="F598" s="88">
        <v>6000</v>
      </c>
      <c r="G598" s="88"/>
      <c r="H598" s="89">
        <v>100.25700000000001</v>
      </c>
      <c r="J598" s="75">
        <v>-5.0400000000000002E-3</v>
      </c>
    </row>
    <row r="599" spans="1:10" x14ac:dyDescent="0.3">
      <c r="A599" s="96">
        <v>44026</v>
      </c>
      <c r="B599" s="75" t="s">
        <v>938</v>
      </c>
      <c r="C599" s="75" t="s">
        <v>939</v>
      </c>
      <c r="D599" s="97">
        <v>1.15E-2</v>
      </c>
      <c r="E599" s="79">
        <v>47678</v>
      </c>
      <c r="F599" s="75">
        <v>6132.26</v>
      </c>
      <c r="G599" s="98"/>
      <c r="H599" s="98"/>
      <c r="I599" s="98"/>
      <c r="J599" s="99">
        <v>7.1040499999999998E-3</v>
      </c>
    </row>
    <row r="600" spans="1:10" x14ac:dyDescent="0.3">
      <c r="A600" s="96">
        <v>44152</v>
      </c>
      <c r="B600" s="75" t="s">
        <v>940</v>
      </c>
      <c r="C600" s="75" t="s">
        <v>939</v>
      </c>
      <c r="D600" s="97">
        <v>3.4999999999999996E-3</v>
      </c>
      <c r="E600" s="79">
        <v>47074</v>
      </c>
      <c r="F600" s="75">
        <v>5711.308</v>
      </c>
      <c r="G600" s="98"/>
      <c r="H600" s="98"/>
      <c r="I600" s="98"/>
      <c r="J600" s="99">
        <v>4.4593499999999999E-3</v>
      </c>
    </row>
    <row r="601" spans="1:10" x14ac:dyDescent="0.3">
      <c r="A601" s="96">
        <v>44313</v>
      </c>
      <c r="B601" s="75" t="s">
        <v>941</v>
      </c>
      <c r="C601" s="75" t="s">
        <v>939</v>
      </c>
      <c r="D601" s="97">
        <v>7.4999999999999997E-3</v>
      </c>
      <c r="E601" s="79">
        <v>50157</v>
      </c>
      <c r="F601" s="75">
        <v>5477.0829999999996</v>
      </c>
      <c r="G601" s="98"/>
      <c r="H601" s="98"/>
      <c r="I601" s="98"/>
      <c r="J601" s="99">
        <v>1.3860539999999999E-2</v>
      </c>
    </row>
    <row r="602" spans="1:10" x14ac:dyDescent="0.3">
      <c r="A602" s="96">
        <v>44377</v>
      </c>
      <c r="B602" s="75" t="s">
        <v>942</v>
      </c>
      <c r="C602" s="75" t="s">
        <v>943</v>
      </c>
      <c r="D602" s="100"/>
      <c r="E602" s="79">
        <v>44561</v>
      </c>
      <c r="F602" s="101">
        <v>6500</v>
      </c>
      <c r="G602" s="98"/>
      <c r="H602" s="98">
        <v>100.267</v>
      </c>
      <c r="I602" s="98"/>
      <c r="J602" s="99">
        <v>-5.2100000000000002E-3</v>
      </c>
    </row>
    <row r="603" spans="1:10" x14ac:dyDescent="0.3">
      <c r="A603" s="96">
        <v>44407</v>
      </c>
      <c r="B603" s="75" t="s">
        <v>944</v>
      </c>
      <c r="C603" s="75" t="s">
        <v>943</v>
      </c>
      <c r="D603" s="100"/>
      <c r="E603" s="79">
        <v>44592</v>
      </c>
      <c r="F603" s="101">
        <v>7000</v>
      </c>
      <c r="G603" s="98"/>
      <c r="H603" s="98">
        <v>100.27</v>
      </c>
      <c r="I603" s="98"/>
      <c r="J603" s="99">
        <v>-5.2399999999999999E-3</v>
      </c>
    </row>
    <row r="604" spans="1:10" x14ac:dyDescent="0.3">
      <c r="A604" s="96">
        <v>44439</v>
      </c>
      <c r="B604" s="75" t="s">
        <v>945</v>
      </c>
      <c r="C604" s="75" t="s">
        <v>775</v>
      </c>
      <c r="D604" s="97"/>
      <c r="E604" s="79">
        <v>44620</v>
      </c>
      <c r="F604" s="101">
        <v>6500</v>
      </c>
      <c r="G604" s="98"/>
      <c r="H604" s="98">
        <v>100.262</v>
      </c>
      <c r="I604" s="98"/>
      <c r="J604" s="99">
        <v>-5.1900000000000002E-3</v>
      </c>
    </row>
    <row r="605" spans="1:10" x14ac:dyDescent="0.3">
      <c r="A605" s="96">
        <v>44469</v>
      </c>
      <c r="B605" s="75" t="s">
        <v>946</v>
      </c>
      <c r="C605" s="75" t="s">
        <v>775</v>
      </c>
      <c r="D605" s="97"/>
      <c r="E605" s="79">
        <v>44651</v>
      </c>
      <c r="F605" s="101">
        <v>5500</v>
      </c>
      <c r="G605" s="98"/>
      <c r="H605" s="98">
        <v>100.276</v>
      </c>
      <c r="I605" s="98"/>
      <c r="J605" s="99">
        <v>-5.45E-3</v>
      </c>
    </row>
    <row r="606" spans="1:10" x14ac:dyDescent="0.3">
      <c r="A606" s="96">
        <v>44498</v>
      </c>
      <c r="B606" s="75" t="s">
        <v>947</v>
      </c>
      <c r="C606" s="75" t="s">
        <v>775</v>
      </c>
      <c r="D606" s="97"/>
      <c r="E606" s="79">
        <v>44680</v>
      </c>
      <c r="F606" s="101">
        <v>6000</v>
      </c>
      <c r="G606" s="98"/>
      <c r="H606" s="98">
        <v>100.279</v>
      </c>
      <c r="I606" s="98"/>
      <c r="J606" s="99">
        <v>-5.4999999999999997E-3</v>
      </c>
    </row>
    <row r="607" spans="1:10" x14ac:dyDescent="0.3">
      <c r="A607" s="96">
        <v>44530</v>
      </c>
      <c r="B607" s="75" t="s">
        <v>948</v>
      </c>
      <c r="C607" s="75" t="s">
        <v>775</v>
      </c>
      <c r="D607" s="97"/>
      <c r="E607" s="79">
        <v>44712</v>
      </c>
      <c r="F607" s="101">
        <v>5125.7</v>
      </c>
      <c r="G607" s="98"/>
      <c r="H607" s="98">
        <v>100.285</v>
      </c>
      <c r="I607" s="98"/>
      <c r="J607" s="99">
        <v>-5.6299999999999996E-3</v>
      </c>
    </row>
    <row r="608" spans="1:10" x14ac:dyDescent="0.3">
      <c r="A608" s="96">
        <v>44361</v>
      </c>
      <c r="B608" s="75" t="s">
        <v>949</v>
      </c>
      <c r="C608" s="75" t="s">
        <v>775</v>
      </c>
      <c r="D608" s="97"/>
      <c r="E608" s="79">
        <v>44726</v>
      </c>
      <c r="F608" s="101">
        <v>7501.5</v>
      </c>
      <c r="G608" s="98"/>
      <c r="H608" s="98">
        <v>100.499</v>
      </c>
      <c r="I608" s="98"/>
      <c r="J608" s="99">
        <v>-4.8999999999999998E-3</v>
      </c>
    </row>
    <row r="609" spans="1:10" x14ac:dyDescent="0.3">
      <c r="A609" s="96">
        <v>44391</v>
      </c>
      <c r="B609" s="75" t="s">
        <v>950</v>
      </c>
      <c r="C609" s="75" t="s">
        <v>943</v>
      </c>
      <c r="D609" s="97"/>
      <c r="E609" s="79">
        <v>44756</v>
      </c>
      <c r="F609" s="101">
        <v>8250</v>
      </c>
      <c r="G609" s="98"/>
      <c r="H609" s="98">
        <v>100.468</v>
      </c>
      <c r="I609" s="98"/>
      <c r="J609" s="99">
        <v>-4.5900000000000003E-3</v>
      </c>
    </row>
    <row r="610" spans="1:10" x14ac:dyDescent="0.3">
      <c r="A610" s="96">
        <v>44421</v>
      </c>
      <c r="B610" s="75" t="s">
        <v>951</v>
      </c>
      <c r="C610" s="75" t="s">
        <v>775</v>
      </c>
      <c r="D610" s="97"/>
      <c r="E610" s="79">
        <v>44785</v>
      </c>
      <c r="F610" s="101">
        <v>7700</v>
      </c>
      <c r="G610" s="98"/>
      <c r="H610" s="98">
        <v>100.521</v>
      </c>
      <c r="I610" s="98"/>
      <c r="J610" s="99">
        <v>-5.13E-3</v>
      </c>
    </row>
    <row r="611" spans="1:10" x14ac:dyDescent="0.3">
      <c r="A611" s="96">
        <v>44453</v>
      </c>
      <c r="B611" s="75" t="s">
        <v>952</v>
      </c>
      <c r="C611" s="75" t="s">
        <v>775</v>
      </c>
      <c r="D611" s="97"/>
      <c r="E611" s="79">
        <v>44818</v>
      </c>
      <c r="F611" s="101">
        <v>7700</v>
      </c>
      <c r="G611" s="98"/>
      <c r="H611" s="98">
        <v>100.486</v>
      </c>
      <c r="I611" s="98"/>
      <c r="J611" s="99">
        <v>-4.7699999999999999E-3</v>
      </c>
    </row>
    <row r="612" spans="1:10" x14ac:dyDescent="0.3">
      <c r="A612" s="96">
        <v>44483</v>
      </c>
      <c r="B612" s="75" t="s">
        <v>953</v>
      </c>
      <c r="C612" s="75" t="s">
        <v>775</v>
      </c>
      <c r="D612" s="97"/>
      <c r="E612" s="79">
        <v>44848</v>
      </c>
      <c r="F612" s="101">
        <v>6000</v>
      </c>
      <c r="G612" s="98"/>
      <c r="H612" s="98">
        <v>100.483</v>
      </c>
      <c r="I612" s="98"/>
      <c r="J612" s="99">
        <v>-4.7400000000000003E-3</v>
      </c>
    </row>
    <row r="613" spans="1:10" x14ac:dyDescent="0.3">
      <c r="A613" s="96">
        <v>44512</v>
      </c>
      <c r="B613" s="75" t="s">
        <v>954</v>
      </c>
      <c r="C613" s="75" t="s">
        <v>775</v>
      </c>
      <c r="D613" s="97"/>
      <c r="E613" s="79">
        <v>44879</v>
      </c>
      <c r="F613" s="101">
        <v>5000</v>
      </c>
      <c r="G613" s="98"/>
      <c r="H613" s="98">
        <v>100.54600000000001</v>
      </c>
      <c r="I613" s="98"/>
      <c r="J613" s="99">
        <v>-5.3299999999999997E-3</v>
      </c>
    </row>
    <row r="614" spans="1:10" x14ac:dyDescent="0.3">
      <c r="A614" s="96">
        <v>44544</v>
      </c>
      <c r="B614" s="75" t="s">
        <v>955</v>
      </c>
      <c r="C614" s="75" t="s">
        <v>775</v>
      </c>
      <c r="D614" s="97"/>
      <c r="E614" s="79">
        <v>44909</v>
      </c>
      <c r="F614" s="101">
        <v>6600</v>
      </c>
      <c r="G614" s="98"/>
      <c r="H614" s="98">
        <v>100.476</v>
      </c>
      <c r="I614" s="98"/>
      <c r="J614" s="99">
        <v>-4.6699999999999997E-3</v>
      </c>
    </row>
    <row r="615" spans="1:10" x14ac:dyDescent="0.3">
      <c r="A615" s="96">
        <v>44378</v>
      </c>
      <c r="B615" s="75" t="s">
        <v>956</v>
      </c>
      <c r="C615" s="75" t="s">
        <v>957</v>
      </c>
      <c r="D615" s="100">
        <v>1.2700000000000001E-3</v>
      </c>
      <c r="E615" s="79">
        <v>47223</v>
      </c>
      <c r="F615" s="101">
        <v>6000</v>
      </c>
      <c r="G615" s="98"/>
      <c r="H615" s="98">
        <v>99.688999999999993</v>
      </c>
      <c r="I615" s="98"/>
      <c r="J615" s="99">
        <v>1.6800000000000001E-3</v>
      </c>
    </row>
    <row r="616" spans="1:10" x14ac:dyDescent="0.3">
      <c r="A616" s="96">
        <v>44410</v>
      </c>
      <c r="B616" s="75" t="s">
        <v>956</v>
      </c>
      <c r="C616" s="75" t="s">
        <v>957</v>
      </c>
      <c r="D616" s="100">
        <v>1.2700000000000001E-3</v>
      </c>
      <c r="E616" s="79">
        <v>47223</v>
      </c>
      <c r="F616" s="101">
        <v>1250</v>
      </c>
      <c r="G616" s="98"/>
      <c r="H616" s="98">
        <v>100.63</v>
      </c>
      <c r="I616" s="98"/>
      <c r="J616" s="99">
        <v>5.0000000000000002E-5</v>
      </c>
    </row>
    <row r="617" spans="1:10" x14ac:dyDescent="0.3">
      <c r="A617" s="96">
        <v>44441</v>
      </c>
      <c r="B617" s="75" t="s">
        <v>956</v>
      </c>
      <c r="C617" s="75" t="s">
        <v>957</v>
      </c>
      <c r="D617" s="100">
        <v>1.2700000000000001E-3</v>
      </c>
      <c r="E617" s="79">
        <v>47223</v>
      </c>
      <c r="F617" s="101">
        <v>2000</v>
      </c>
      <c r="G617" s="98"/>
      <c r="H617" s="98">
        <v>100.788</v>
      </c>
      <c r="I617" s="98"/>
      <c r="J617" s="99">
        <v>3.0000000000000001E-5</v>
      </c>
    </row>
    <row r="618" spans="1:10" x14ac:dyDescent="0.3">
      <c r="A618" s="102">
        <v>44470</v>
      </c>
      <c r="B618" s="75" t="s">
        <v>914</v>
      </c>
      <c r="C618" s="75" t="s">
        <v>727</v>
      </c>
      <c r="D618" s="87">
        <v>0</v>
      </c>
      <c r="E618" s="79">
        <v>46127</v>
      </c>
      <c r="F618" s="88">
        <v>1750</v>
      </c>
      <c r="G618" s="88"/>
      <c r="H618" s="89">
        <v>100</v>
      </c>
      <c r="I618" s="89"/>
      <c r="J618" s="75">
        <v>-2.1000000000000001E-4</v>
      </c>
    </row>
    <row r="619" spans="1:10" x14ac:dyDescent="0.3">
      <c r="A619" s="96">
        <v>44501</v>
      </c>
      <c r="B619" s="75" t="s">
        <v>956</v>
      </c>
      <c r="C619" s="75" t="s">
        <v>957</v>
      </c>
      <c r="D619" s="100">
        <v>6.4000000000000003E-3</v>
      </c>
      <c r="E619" s="79">
        <v>47223</v>
      </c>
      <c r="F619" s="101">
        <v>1250</v>
      </c>
      <c r="G619" s="98"/>
      <c r="H619" s="98">
        <v>101.00700000000001</v>
      </c>
      <c r="I619" s="98"/>
      <c r="J619" s="99">
        <v>-1.0000000000000001E-5</v>
      </c>
    </row>
    <row r="620" spans="1:10" x14ac:dyDescent="0.3">
      <c r="A620" s="96">
        <v>44532</v>
      </c>
      <c r="B620" s="75" t="s">
        <v>956</v>
      </c>
      <c r="C620" s="75" t="s">
        <v>957</v>
      </c>
      <c r="D620" s="100">
        <v>6.4000000000000003E-3</v>
      </c>
      <c r="E620" s="79">
        <v>47223</v>
      </c>
      <c r="F620" s="101">
        <v>1500</v>
      </c>
      <c r="G620" s="98"/>
      <c r="H620" s="98">
        <v>100.8</v>
      </c>
      <c r="I620" s="98"/>
      <c r="J620" s="99">
        <v>2.0000000000000002E-5</v>
      </c>
    </row>
    <row r="621" spans="1:10" x14ac:dyDescent="0.3">
      <c r="A621" s="103">
        <v>44376</v>
      </c>
      <c r="B621" s="75" t="s">
        <v>929</v>
      </c>
      <c r="C621" s="75" t="s">
        <v>653</v>
      </c>
      <c r="D621" s="80">
        <v>0</v>
      </c>
      <c r="E621" s="79">
        <v>44894</v>
      </c>
      <c r="F621" s="81">
        <v>2750</v>
      </c>
      <c r="G621" s="81"/>
      <c r="H621" s="82">
        <v>100.52</v>
      </c>
      <c r="I621" s="82"/>
      <c r="J621" s="75">
        <v>-3.7000000000000002E-3</v>
      </c>
    </row>
    <row r="622" spans="1:10" x14ac:dyDescent="0.3">
      <c r="A622" s="103">
        <v>44406</v>
      </c>
      <c r="B622" s="75" t="s">
        <v>958</v>
      </c>
      <c r="C622" s="75" t="s">
        <v>653</v>
      </c>
      <c r="D622" s="80">
        <v>0</v>
      </c>
      <c r="E622" s="79">
        <v>45321</v>
      </c>
      <c r="F622" s="81">
        <f>3750+884.478</f>
        <v>4634.4780000000001</v>
      </c>
      <c r="G622" s="81"/>
      <c r="H622" s="82">
        <v>100.74</v>
      </c>
      <c r="I622" s="82"/>
      <c r="J622" s="75">
        <v>-2.8999999999999998E-3</v>
      </c>
    </row>
    <row r="623" spans="1:10" x14ac:dyDescent="0.3">
      <c r="A623" s="103">
        <v>44438</v>
      </c>
      <c r="B623" s="75" t="s">
        <v>958</v>
      </c>
      <c r="C623" s="75" t="s">
        <v>653</v>
      </c>
      <c r="D623" s="80">
        <v>0</v>
      </c>
      <c r="E623" s="79">
        <v>45321</v>
      </c>
      <c r="F623" s="81">
        <v>2750</v>
      </c>
      <c r="G623" s="81"/>
      <c r="H623" s="82">
        <v>100.7</v>
      </c>
      <c r="I623" s="82"/>
      <c r="J623" s="75">
        <v>-2.8999999999999998E-3</v>
      </c>
    </row>
    <row r="624" spans="1:10" x14ac:dyDescent="0.3">
      <c r="A624" s="103">
        <v>44467</v>
      </c>
      <c r="B624" s="75" t="s">
        <v>958</v>
      </c>
      <c r="C624" s="75" t="s">
        <v>653</v>
      </c>
      <c r="D624" s="80">
        <v>0</v>
      </c>
      <c r="E624" s="79">
        <v>45321</v>
      </c>
      <c r="F624" s="81">
        <v>2500</v>
      </c>
      <c r="G624" s="81"/>
      <c r="H624" s="82">
        <v>100.75</v>
      </c>
      <c r="I624" s="82"/>
      <c r="J624" s="75">
        <v>-3.2000000000000002E-3</v>
      </c>
    </row>
    <row r="625" spans="1:10" x14ac:dyDescent="0.3">
      <c r="A625" s="103">
        <v>44497</v>
      </c>
      <c r="B625" s="75" t="s">
        <v>958</v>
      </c>
      <c r="C625" s="75" t="s">
        <v>653</v>
      </c>
      <c r="D625" s="80">
        <v>0</v>
      </c>
      <c r="E625" s="79">
        <v>45321</v>
      </c>
      <c r="F625" s="81">
        <f>2250+450</f>
        <v>2700</v>
      </c>
      <c r="G625" s="81"/>
      <c r="H625" s="82">
        <v>100.52</v>
      </c>
      <c r="I625" s="82"/>
      <c r="J625" s="75">
        <v>-2.3E-3</v>
      </c>
    </row>
    <row r="626" spans="1:10" x14ac:dyDescent="0.3">
      <c r="A626" s="103">
        <v>44529</v>
      </c>
      <c r="B626" s="75" t="s">
        <v>958</v>
      </c>
      <c r="C626" s="75" t="s">
        <v>653</v>
      </c>
      <c r="D626" s="80">
        <v>0</v>
      </c>
      <c r="E626" s="79">
        <v>45321</v>
      </c>
      <c r="F626" s="81">
        <v>2250</v>
      </c>
      <c r="G626" s="81"/>
      <c r="H626" s="82">
        <v>100.56</v>
      </c>
      <c r="I626" s="82"/>
      <c r="J626" s="75">
        <v>-2.5999999999999999E-3</v>
      </c>
    </row>
    <row r="627" spans="1:10" x14ac:dyDescent="0.3">
      <c r="A627" s="103">
        <v>44362</v>
      </c>
      <c r="B627" s="75" t="s">
        <v>928</v>
      </c>
      <c r="C627" s="75" t="s">
        <v>653</v>
      </c>
      <c r="D627" s="80">
        <v>0</v>
      </c>
      <c r="E627" s="79">
        <v>45397</v>
      </c>
      <c r="F627" s="81">
        <v>3500</v>
      </c>
      <c r="G627" s="81"/>
      <c r="H627" s="82">
        <v>100.62</v>
      </c>
      <c r="I627" s="82"/>
      <c r="J627" s="75">
        <v>-2.2000000000000001E-3</v>
      </c>
    </row>
    <row r="628" spans="1:10" x14ac:dyDescent="0.3">
      <c r="A628" s="96">
        <v>44392</v>
      </c>
      <c r="B628" s="75" t="s">
        <v>959</v>
      </c>
      <c r="C628" s="75" t="s">
        <v>653</v>
      </c>
      <c r="D628" s="100">
        <v>0</v>
      </c>
      <c r="E628" s="79">
        <v>45519</v>
      </c>
      <c r="F628" s="101">
        <v>5850</v>
      </c>
      <c r="G628" s="98"/>
      <c r="H628" s="98">
        <v>100.6</v>
      </c>
      <c r="I628" s="98"/>
      <c r="J628" s="99">
        <v>-1.9E-3</v>
      </c>
    </row>
    <row r="629" spans="1:10" x14ac:dyDescent="0.3">
      <c r="A629" s="96">
        <v>44455</v>
      </c>
      <c r="B629" s="75" t="s">
        <v>959</v>
      </c>
      <c r="C629" s="75" t="s">
        <v>653</v>
      </c>
      <c r="D629" s="100">
        <v>0</v>
      </c>
      <c r="E629" s="79">
        <v>45519</v>
      </c>
      <c r="F629" s="101">
        <f>2000+374.872</f>
        <v>2374.8719999999998</v>
      </c>
      <c r="G629" s="98"/>
      <c r="H629" s="98">
        <v>100.6</v>
      </c>
      <c r="I629" s="98"/>
      <c r="J629" s="99">
        <v>-1.9E-3</v>
      </c>
    </row>
    <row r="630" spans="1:10" x14ac:dyDescent="0.3">
      <c r="A630" s="96">
        <v>44484</v>
      </c>
      <c r="B630" s="75" t="s">
        <v>959</v>
      </c>
      <c r="C630" s="75" t="s">
        <v>653</v>
      </c>
      <c r="D630" s="100">
        <v>0</v>
      </c>
      <c r="E630" s="79">
        <v>45519</v>
      </c>
      <c r="F630" s="101">
        <f>3000+600</f>
        <v>3600</v>
      </c>
      <c r="G630" s="98"/>
      <c r="H630" s="98">
        <v>100.54</v>
      </c>
      <c r="I630" s="98"/>
      <c r="J630" s="99">
        <v>-1.9E-3</v>
      </c>
    </row>
    <row r="631" spans="1:10" x14ac:dyDescent="0.3">
      <c r="A631" s="96">
        <v>44515</v>
      </c>
      <c r="B631" s="75" t="s">
        <v>959</v>
      </c>
      <c r="C631" s="75" t="s">
        <v>653</v>
      </c>
      <c r="D631" s="100">
        <v>0</v>
      </c>
      <c r="E631" s="79">
        <v>45519</v>
      </c>
      <c r="F631" s="101">
        <v>2000</v>
      </c>
      <c r="G631" s="98"/>
      <c r="H631" s="98">
        <v>100.44</v>
      </c>
      <c r="I631" s="98"/>
      <c r="J631" s="99">
        <v>-1.9E-3</v>
      </c>
    </row>
    <row r="632" spans="1:10" x14ac:dyDescent="0.3">
      <c r="A632" s="96">
        <v>44546</v>
      </c>
      <c r="B632" s="75" t="s">
        <v>960</v>
      </c>
      <c r="C632" s="75" t="s">
        <v>653</v>
      </c>
      <c r="D632" s="100">
        <v>0</v>
      </c>
      <c r="E632" s="79">
        <v>45641</v>
      </c>
      <c r="F632" s="101">
        <v>3500</v>
      </c>
      <c r="G632" s="98"/>
      <c r="H632" s="98">
        <v>100.29</v>
      </c>
      <c r="I632" s="98"/>
      <c r="J632" s="99">
        <v>-1E-3</v>
      </c>
    </row>
    <row r="633" spans="1:10" x14ac:dyDescent="0.3">
      <c r="A633" s="103">
        <v>44348</v>
      </c>
      <c r="B633" s="75" t="s">
        <v>925</v>
      </c>
      <c r="C633" s="75" t="s">
        <v>653</v>
      </c>
      <c r="D633" s="80">
        <v>0</v>
      </c>
      <c r="E633" s="79">
        <v>46113</v>
      </c>
      <c r="F633" s="81">
        <f>3000+600</f>
        <v>3600</v>
      </c>
      <c r="G633" s="81"/>
      <c r="H633" s="82">
        <v>99.18</v>
      </c>
      <c r="I633" s="82"/>
      <c r="J633" s="75">
        <v>1.6999999999999999E-3</v>
      </c>
    </row>
    <row r="634" spans="1:10" x14ac:dyDescent="0.3">
      <c r="A634" s="103">
        <v>44379</v>
      </c>
      <c r="B634" s="75" t="s">
        <v>925</v>
      </c>
      <c r="C634" s="75" t="s">
        <v>653</v>
      </c>
      <c r="D634" s="80">
        <v>0</v>
      </c>
      <c r="E634" s="79">
        <v>46113</v>
      </c>
      <c r="F634" s="81">
        <f>3000+600</f>
        <v>3600</v>
      </c>
      <c r="G634" s="81"/>
      <c r="H634" s="82">
        <v>99.42</v>
      </c>
      <c r="I634" s="82"/>
      <c r="J634" s="75">
        <v>1.1999999999999999E-3</v>
      </c>
    </row>
    <row r="635" spans="1:10" x14ac:dyDescent="0.3">
      <c r="A635" s="96">
        <v>44410</v>
      </c>
      <c r="B635" s="75" t="s">
        <v>961</v>
      </c>
      <c r="C635" s="75" t="s">
        <v>653</v>
      </c>
      <c r="D635" s="100">
        <v>0</v>
      </c>
      <c r="E635" s="79">
        <v>46235</v>
      </c>
      <c r="F635" s="101">
        <f>4500+1350</f>
        <v>5850</v>
      </c>
      <c r="G635" s="98"/>
      <c r="H635" s="98">
        <v>99.91</v>
      </c>
      <c r="I635" s="98"/>
      <c r="J635" s="99">
        <v>2.0000000000000001E-4</v>
      </c>
    </row>
    <row r="636" spans="1:10" x14ac:dyDescent="0.3">
      <c r="A636" s="96">
        <v>44441</v>
      </c>
      <c r="B636" s="75" t="s">
        <v>961</v>
      </c>
      <c r="C636" s="75" t="s">
        <v>653</v>
      </c>
      <c r="D636" s="100">
        <v>0</v>
      </c>
      <c r="E636" s="79">
        <v>46235</v>
      </c>
      <c r="F636" s="101">
        <v>2500</v>
      </c>
      <c r="G636" s="98"/>
      <c r="H636" s="98">
        <v>100.07</v>
      </c>
      <c r="I636" s="98"/>
      <c r="J636" s="99">
        <v>-1E-4</v>
      </c>
    </row>
    <row r="637" spans="1:10" x14ac:dyDescent="0.3">
      <c r="A637" s="96">
        <v>44470</v>
      </c>
      <c r="B637" s="75" t="s">
        <v>961</v>
      </c>
      <c r="C637" s="75" t="s">
        <v>653</v>
      </c>
      <c r="D637" s="100">
        <v>0</v>
      </c>
      <c r="E637" s="79">
        <v>46235</v>
      </c>
      <c r="F637" s="101">
        <v>2000</v>
      </c>
      <c r="G637" s="98"/>
      <c r="H637" s="98">
        <v>100.07</v>
      </c>
      <c r="I637" s="98"/>
      <c r="J637" s="99">
        <v>-1E-4</v>
      </c>
    </row>
    <row r="638" spans="1:10" x14ac:dyDescent="0.3">
      <c r="A638" s="96">
        <v>44501</v>
      </c>
      <c r="B638" s="75" t="s">
        <v>961</v>
      </c>
      <c r="C638" s="75" t="s">
        <v>653</v>
      </c>
      <c r="D638" s="100">
        <v>0</v>
      </c>
      <c r="E638" s="79">
        <v>46235</v>
      </c>
      <c r="F638" s="101">
        <v>2000</v>
      </c>
      <c r="G638" s="98"/>
      <c r="H638" s="98">
        <v>98.69</v>
      </c>
      <c r="I638" s="98"/>
      <c r="J638" s="99">
        <v>2.8E-3</v>
      </c>
    </row>
    <row r="639" spans="1:10" x14ac:dyDescent="0.3">
      <c r="A639" s="96">
        <v>44532</v>
      </c>
      <c r="B639" s="75" t="s">
        <v>961</v>
      </c>
      <c r="C639" s="75" t="s">
        <v>653</v>
      </c>
      <c r="D639" s="100">
        <v>0</v>
      </c>
      <c r="E639" s="79">
        <v>46235</v>
      </c>
      <c r="F639" s="101">
        <v>2000</v>
      </c>
      <c r="G639" s="98"/>
      <c r="H639" s="98">
        <v>99.14</v>
      </c>
      <c r="I639" s="98"/>
      <c r="J639" s="99">
        <v>2.8E-3</v>
      </c>
    </row>
    <row r="640" spans="1:10" x14ac:dyDescent="0.3">
      <c r="A640" s="103">
        <v>44362</v>
      </c>
      <c r="B640" s="75" t="s">
        <v>936</v>
      </c>
      <c r="C640" s="75" t="s">
        <v>653</v>
      </c>
      <c r="D640" s="80">
        <v>5.0000000000000001E-3</v>
      </c>
      <c r="E640" s="79">
        <v>46949</v>
      </c>
      <c r="F640" s="81">
        <v>3000</v>
      </c>
      <c r="G640" s="81"/>
      <c r="H640" s="82">
        <v>100.28</v>
      </c>
      <c r="I640" s="82"/>
      <c r="J640" s="75">
        <v>4.5999999999999999E-3</v>
      </c>
    </row>
    <row r="641" spans="1:10" x14ac:dyDescent="0.3">
      <c r="A641" s="103">
        <v>44392</v>
      </c>
      <c r="B641" s="75" t="s">
        <v>936</v>
      </c>
      <c r="C641" s="75" t="s">
        <v>653</v>
      </c>
      <c r="D641" s="80">
        <v>5.0000000000000001E-3</v>
      </c>
      <c r="E641" s="79">
        <v>46949</v>
      </c>
      <c r="F641" s="81">
        <f>2750+550</f>
        <v>3300</v>
      </c>
      <c r="G641" s="81"/>
      <c r="H641" s="82">
        <v>100.86</v>
      </c>
      <c r="I641" s="82"/>
      <c r="J641" s="75">
        <v>3.8E-3</v>
      </c>
    </row>
    <row r="642" spans="1:10" x14ac:dyDescent="0.3">
      <c r="A642" s="103">
        <v>44455</v>
      </c>
      <c r="B642" s="75" t="s">
        <v>936</v>
      </c>
      <c r="C642" s="75" t="s">
        <v>653</v>
      </c>
      <c r="D642" s="80">
        <v>5.0000000000000001E-3</v>
      </c>
      <c r="E642" s="79">
        <v>46949</v>
      </c>
      <c r="F642" s="81">
        <v>2400</v>
      </c>
      <c r="G642" s="81"/>
      <c r="H642" s="82">
        <v>101.24</v>
      </c>
      <c r="I642" s="82"/>
      <c r="J642" s="75">
        <v>3.2000000000000002E-3</v>
      </c>
    </row>
    <row r="643" spans="1:10" x14ac:dyDescent="0.3">
      <c r="A643" s="103">
        <v>44485</v>
      </c>
      <c r="B643" s="75" t="s">
        <v>936</v>
      </c>
      <c r="C643" s="75" t="s">
        <v>653</v>
      </c>
      <c r="D643" s="80">
        <v>5.0000000000000001E-3</v>
      </c>
      <c r="E643" s="79">
        <v>46949</v>
      </c>
      <c r="F643" s="81">
        <v>2400</v>
      </c>
      <c r="G643" s="81"/>
      <c r="H643" s="82">
        <v>100.14</v>
      </c>
      <c r="I643" s="82"/>
      <c r="J643" s="75">
        <v>3.2000000000000002E-3</v>
      </c>
    </row>
    <row r="644" spans="1:10" x14ac:dyDescent="0.3">
      <c r="A644" s="96">
        <v>44515</v>
      </c>
      <c r="B644" s="75" t="s">
        <v>962</v>
      </c>
      <c r="C644" s="75" t="s">
        <v>653</v>
      </c>
      <c r="D644" s="100">
        <v>4.4999999999999997E-3</v>
      </c>
      <c r="E644" s="79">
        <v>47164</v>
      </c>
      <c r="F644" s="101">
        <v>3750</v>
      </c>
      <c r="G644" s="98"/>
      <c r="H644" s="98">
        <v>98.97</v>
      </c>
      <c r="I644" s="98"/>
      <c r="J644" s="99">
        <v>6.0000000000000001E-3</v>
      </c>
    </row>
    <row r="645" spans="1:10" x14ac:dyDescent="0.3">
      <c r="A645" s="103">
        <v>44348</v>
      </c>
      <c r="B645" s="75" t="s">
        <v>923</v>
      </c>
      <c r="C645" s="75" t="s">
        <v>653</v>
      </c>
      <c r="D645" s="80">
        <v>6.0000000000000001E-3</v>
      </c>
      <c r="E645" s="79">
        <v>48061</v>
      </c>
      <c r="F645" s="81">
        <v>4200</v>
      </c>
      <c r="G645" s="81"/>
      <c r="H645" s="82">
        <v>96.77</v>
      </c>
      <c r="I645" s="82"/>
      <c r="J645" s="75">
        <v>9.4000000000000004E-3</v>
      </c>
    </row>
    <row r="646" spans="1:10" x14ac:dyDescent="0.3">
      <c r="A646" s="96">
        <v>44355</v>
      </c>
      <c r="B646" s="75" t="s">
        <v>963</v>
      </c>
      <c r="C646" s="75" t="s">
        <v>653</v>
      </c>
      <c r="D646" s="100">
        <v>9.4999999999999998E-3</v>
      </c>
      <c r="E646" s="79">
        <v>48183</v>
      </c>
      <c r="F646" s="101">
        <v>10000</v>
      </c>
      <c r="G646" s="98"/>
      <c r="H646" s="98">
        <v>99.923000000000002</v>
      </c>
      <c r="I646" s="98"/>
      <c r="J646" s="99">
        <v>9.5999999999999992E-3</v>
      </c>
    </row>
    <row r="647" spans="1:10" x14ac:dyDescent="0.3">
      <c r="A647" s="96">
        <v>44379</v>
      </c>
      <c r="B647" s="75" t="s">
        <v>964</v>
      </c>
      <c r="C647" s="75" t="s">
        <v>653</v>
      </c>
      <c r="D647" s="100">
        <v>8.9999999999999993E-3</v>
      </c>
      <c r="E647" s="79">
        <v>44287</v>
      </c>
      <c r="F647" s="101">
        <v>1800</v>
      </c>
      <c r="G647" s="98"/>
      <c r="H647" s="98">
        <v>100.83</v>
      </c>
      <c r="I647" s="98"/>
      <c r="J647" s="99">
        <v>8.0999999999999996E-3</v>
      </c>
    </row>
    <row r="648" spans="1:10" x14ac:dyDescent="0.3">
      <c r="A648" s="96">
        <v>44379</v>
      </c>
      <c r="B648" s="75" t="s">
        <v>878</v>
      </c>
      <c r="C648" s="75" t="s">
        <v>653</v>
      </c>
      <c r="D648" s="100">
        <v>9.5000000000000001E-2</v>
      </c>
      <c r="E648" s="79">
        <v>47696</v>
      </c>
      <c r="F648" s="101">
        <v>1800</v>
      </c>
      <c r="G648" s="98"/>
      <c r="H648" s="98">
        <v>101.86</v>
      </c>
      <c r="I648" s="98"/>
      <c r="J648" s="99">
        <v>7.4000000000000003E-3</v>
      </c>
    </row>
    <row r="649" spans="1:10" x14ac:dyDescent="0.3">
      <c r="A649" s="96">
        <v>44410</v>
      </c>
      <c r="B649" s="75" t="s">
        <v>963</v>
      </c>
      <c r="C649" s="75" t="s">
        <v>653</v>
      </c>
      <c r="D649" s="100">
        <v>9.4999999999999998E-3</v>
      </c>
      <c r="E649" s="79">
        <v>48183</v>
      </c>
      <c r="F649" s="101">
        <v>3000</v>
      </c>
      <c r="G649" s="98"/>
      <c r="H649" s="98">
        <v>102.88</v>
      </c>
      <c r="I649" s="98"/>
      <c r="J649" s="99">
        <v>6.6E-3</v>
      </c>
    </row>
    <row r="650" spans="1:10" x14ac:dyDescent="0.3">
      <c r="A650" s="96">
        <v>44441</v>
      </c>
      <c r="B650" s="75" t="s">
        <v>963</v>
      </c>
      <c r="C650" s="75" t="s">
        <v>653</v>
      </c>
      <c r="D650" s="100">
        <v>9.4999999999999998E-3</v>
      </c>
      <c r="E650" s="79">
        <v>48183</v>
      </c>
      <c r="F650" s="101">
        <v>3250</v>
      </c>
      <c r="G650" s="98"/>
      <c r="H650" s="98">
        <v>102.8</v>
      </c>
      <c r="I650" s="98"/>
      <c r="J650" s="99">
        <v>6.6E-3</v>
      </c>
    </row>
    <row r="651" spans="1:10" x14ac:dyDescent="0.3">
      <c r="A651" s="96">
        <v>44470</v>
      </c>
      <c r="B651" s="75" t="s">
        <v>963</v>
      </c>
      <c r="C651" s="75" t="s">
        <v>653</v>
      </c>
      <c r="D651" s="100">
        <v>9.4999999999999998E-3</v>
      </c>
      <c r="E651" s="79">
        <v>48183</v>
      </c>
      <c r="F651" s="101">
        <v>2500</v>
      </c>
      <c r="G651" s="98"/>
      <c r="H651" s="98">
        <v>100.86</v>
      </c>
      <c r="I651" s="98"/>
      <c r="J651" s="99">
        <v>8.6E-3</v>
      </c>
    </row>
    <row r="652" spans="1:10" x14ac:dyDescent="0.3">
      <c r="A652" s="96">
        <v>44501</v>
      </c>
      <c r="B652" s="75" t="s">
        <v>965</v>
      </c>
      <c r="C652" s="75" t="s">
        <v>653</v>
      </c>
      <c r="D652" s="100">
        <v>9.4999999999999998E-3</v>
      </c>
      <c r="E652" s="79">
        <v>48366</v>
      </c>
      <c r="F652" s="101">
        <v>3750</v>
      </c>
      <c r="G652" s="98"/>
      <c r="H652" s="98">
        <v>99.07</v>
      </c>
      <c r="I652" s="98"/>
      <c r="J652" s="99">
        <v>1.0500000000000001E-2</v>
      </c>
    </row>
    <row r="653" spans="1:10" x14ac:dyDescent="0.3">
      <c r="A653" s="96">
        <v>44532</v>
      </c>
      <c r="B653" s="75" t="s">
        <v>965</v>
      </c>
      <c r="C653" s="75" t="s">
        <v>653</v>
      </c>
      <c r="D653" s="100">
        <v>9.4999999999999998E-3</v>
      </c>
      <c r="E653" s="79">
        <v>48366</v>
      </c>
      <c r="F653" s="101">
        <v>2250</v>
      </c>
      <c r="G653" s="98"/>
      <c r="H653" s="98">
        <v>99.07</v>
      </c>
      <c r="I653" s="98"/>
      <c r="J653" s="99">
        <v>1.0500000000000001E-2</v>
      </c>
    </row>
    <row r="654" spans="1:10" x14ac:dyDescent="0.3">
      <c r="A654" s="103">
        <v>44362</v>
      </c>
      <c r="B654" s="75" t="s">
        <v>904</v>
      </c>
      <c r="C654" s="75" t="s">
        <v>653</v>
      </c>
      <c r="D654" s="80">
        <v>1.8000000000000002E-2</v>
      </c>
      <c r="E654" s="79">
        <v>51561</v>
      </c>
      <c r="F654" s="81">
        <v>2100</v>
      </c>
      <c r="G654" s="81"/>
      <c r="H654" s="82">
        <v>104.3</v>
      </c>
      <c r="I654" s="82"/>
      <c r="J654" s="75">
        <v>1.55E-2</v>
      </c>
    </row>
    <row r="655" spans="1:10" x14ac:dyDescent="0.3">
      <c r="A655" s="103">
        <v>44455</v>
      </c>
      <c r="B655" s="75" t="s">
        <v>909</v>
      </c>
      <c r="C655" s="75" t="s">
        <v>653</v>
      </c>
      <c r="D655" s="80">
        <v>1.7000000000000001E-2</v>
      </c>
      <c r="E655" s="79">
        <v>55397</v>
      </c>
      <c r="F655" s="81">
        <v>2100</v>
      </c>
      <c r="G655" s="81"/>
      <c r="H655" s="82">
        <v>100.43</v>
      </c>
      <c r="I655" s="82"/>
      <c r="J655" s="75">
        <v>1.6899999999999998E-2</v>
      </c>
    </row>
    <row r="656" spans="1:10" x14ac:dyDescent="0.3">
      <c r="A656" s="103">
        <v>44484</v>
      </c>
      <c r="B656" s="75" t="s">
        <v>909</v>
      </c>
      <c r="C656" s="75" t="s">
        <v>653</v>
      </c>
      <c r="D656" s="80">
        <v>1.7000000000000001E-2</v>
      </c>
      <c r="E656" s="79">
        <v>55397</v>
      </c>
      <c r="F656" s="81">
        <v>1800</v>
      </c>
      <c r="G656" s="81"/>
      <c r="H656" s="82">
        <v>97.39</v>
      </c>
      <c r="I656" s="82"/>
      <c r="J656" s="75">
        <v>1.8200000000000001E-2</v>
      </c>
    </row>
    <row r="657" spans="1:10" x14ac:dyDescent="0.3">
      <c r="A657" s="103">
        <v>44496</v>
      </c>
      <c r="B657" s="75" t="s">
        <v>926</v>
      </c>
      <c r="C657" s="75" t="s">
        <v>653</v>
      </c>
      <c r="D657" s="80">
        <v>1.4999999999999999E-2</v>
      </c>
      <c r="E657" s="79">
        <v>53082</v>
      </c>
      <c r="F657" s="81">
        <v>5000</v>
      </c>
      <c r="G657" s="81"/>
      <c r="H657" s="82">
        <v>96.716999999999999</v>
      </c>
      <c r="I657" s="82"/>
      <c r="J657" s="75">
        <v>1.6760000000000001E-2</v>
      </c>
    </row>
    <row r="658" spans="1:10" x14ac:dyDescent="0.3">
      <c r="A658" s="103">
        <v>44438</v>
      </c>
      <c r="B658" s="75" t="s">
        <v>894</v>
      </c>
      <c r="C658" s="75" t="s">
        <v>671</v>
      </c>
      <c r="D658" s="80">
        <v>6.5000000000000006E-3</v>
      </c>
      <c r="E658" s="79">
        <v>46157</v>
      </c>
      <c r="F658" s="81">
        <v>1150</v>
      </c>
      <c r="G658" s="81"/>
      <c r="H658" s="82">
        <v>109.01</v>
      </c>
      <c r="I658" s="82"/>
      <c r="J658" s="75">
        <v>-1.2E-2</v>
      </c>
    </row>
    <row r="659" spans="1:10" x14ac:dyDescent="0.3">
      <c r="A659" s="103">
        <v>44467</v>
      </c>
      <c r="B659" s="75" t="s">
        <v>860</v>
      </c>
      <c r="C659" s="75" t="s">
        <v>671</v>
      </c>
      <c r="D659" s="80">
        <v>4.0000000000000001E-3</v>
      </c>
      <c r="E659" s="79">
        <v>47618</v>
      </c>
      <c r="F659" s="81">
        <v>1000</v>
      </c>
      <c r="G659" s="81"/>
      <c r="H659" s="82">
        <v>111.2</v>
      </c>
      <c r="I659" s="82"/>
      <c r="J659" s="75">
        <v>-8.5000000000000006E-3</v>
      </c>
    </row>
    <row r="660" spans="1:10" x14ac:dyDescent="0.3">
      <c r="A660" s="103">
        <v>44529</v>
      </c>
      <c r="B660" s="75" t="s">
        <v>860</v>
      </c>
      <c r="C660" s="75" t="s">
        <v>671</v>
      </c>
      <c r="D660" s="80">
        <v>4.0000000000000001E-3</v>
      </c>
      <c r="E660" s="79">
        <v>47618</v>
      </c>
      <c r="F660" s="81">
        <v>1150</v>
      </c>
      <c r="G660" s="81"/>
      <c r="H660" s="82">
        <v>109.17</v>
      </c>
      <c r="I660" s="82"/>
      <c r="J660" s="75">
        <v>-6.4999999999999997E-3</v>
      </c>
    </row>
    <row r="661" spans="1:10" x14ac:dyDescent="0.3">
      <c r="A661" s="103">
        <v>44376</v>
      </c>
      <c r="B661" s="75" t="s">
        <v>922</v>
      </c>
      <c r="C661" s="75" t="s">
        <v>671</v>
      </c>
      <c r="D661" s="80">
        <v>1.5E-3</v>
      </c>
      <c r="E661" s="79">
        <v>55288</v>
      </c>
      <c r="F661" s="81">
        <v>1078.22</v>
      </c>
      <c r="G661" s="81"/>
      <c r="H661" s="82">
        <v>91.15</v>
      </c>
      <c r="I661" s="82"/>
      <c r="J661" s="75">
        <v>4.7000000000000002E-3</v>
      </c>
    </row>
    <row r="662" spans="1:10" x14ac:dyDescent="0.3">
      <c r="A662" s="103">
        <v>44497</v>
      </c>
      <c r="B662" s="75" t="s">
        <v>922</v>
      </c>
      <c r="C662" s="75" t="s">
        <v>671</v>
      </c>
      <c r="D662" s="80">
        <v>1.5E-3</v>
      </c>
      <c r="E662" s="79">
        <v>55288</v>
      </c>
      <c r="F662" s="81">
        <f>750+112.5</f>
        <v>862.5</v>
      </c>
      <c r="G662" s="81"/>
      <c r="H662" s="82">
        <v>109.44</v>
      </c>
      <c r="I662" s="82"/>
      <c r="J662" s="75">
        <v>-1.6000000000000001E-3</v>
      </c>
    </row>
    <row r="663" spans="1:10" x14ac:dyDescent="0.3">
      <c r="A663" s="103">
        <v>44592</v>
      </c>
      <c r="B663" s="75" t="s">
        <v>966</v>
      </c>
      <c r="C663" s="75" t="s">
        <v>967</v>
      </c>
      <c r="D663" s="80"/>
      <c r="E663" s="79">
        <v>44771</v>
      </c>
      <c r="F663" s="81">
        <v>6384.9520000000002</v>
      </c>
      <c r="G663" s="81"/>
      <c r="H663" s="82">
        <v>100.24299999999999</v>
      </c>
      <c r="I663" s="82"/>
      <c r="J663" s="75">
        <v>-4.8799999999999998E-3</v>
      </c>
    </row>
    <row r="664" spans="1:10" x14ac:dyDescent="0.3">
      <c r="A664" s="103">
        <v>44620</v>
      </c>
      <c r="B664" s="75" t="s">
        <v>968</v>
      </c>
      <c r="C664" s="75" t="s">
        <v>967</v>
      </c>
      <c r="D664" s="80"/>
      <c r="E664" s="79">
        <v>44804</v>
      </c>
      <c r="F664" s="81">
        <v>6050</v>
      </c>
      <c r="G664" s="81"/>
      <c r="H664" s="82">
        <v>100.248</v>
      </c>
      <c r="I664" s="82"/>
      <c r="J664" s="75">
        <v>-4.8399999999999997E-3</v>
      </c>
    </row>
    <row r="665" spans="1:10" x14ac:dyDescent="0.3">
      <c r="A665" s="103">
        <v>44651</v>
      </c>
      <c r="B665" s="75" t="s">
        <v>969</v>
      </c>
      <c r="C665" s="75" t="s">
        <v>967</v>
      </c>
      <c r="D665" s="80"/>
      <c r="E665" s="79">
        <v>44834</v>
      </c>
      <c r="F665" s="81">
        <v>5000</v>
      </c>
      <c r="G665" s="81"/>
      <c r="H665" s="82">
        <v>100.249</v>
      </c>
      <c r="I665" s="82"/>
      <c r="J665" s="75">
        <v>-4.8799999999999998E-3</v>
      </c>
    </row>
    <row r="666" spans="1:10" x14ac:dyDescent="0.3">
      <c r="A666" s="103">
        <v>44680</v>
      </c>
      <c r="B666" s="75" t="s">
        <v>970</v>
      </c>
      <c r="C666" s="75" t="s">
        <v>967</v>
      </c>
      <c r="D666" s="80"/>
      <c r="E666" s="79">
        <v>44865</v>
      </c>
      <c r="F666" s="81">
        <v>5500</v>
      </c>
      <c r="G666" s="81"/>
      <c r="H666" s="82">
        <v>100.15900000000001</v>
      </c>
      <c r="I666" s="82"/>
      <c r="J666" s="75">
        <v>-3.0799999999999998E-3</v>
      </c>
    </row>
    <row r="667" spans="1:10" x14ac:dyDescent="0.3">
      <c r="A667" s="103">
        <v>44712</v>
      </c>
      <c r="B667" s="75" t="s">
        <v>971</v>
      </c>
      <c r="C667" s="75" t="s">
        <v>967</v>
      </c>
      <c r="D667" s="80"/>
      <c r="E667" s="79">
        <v>44895</v>
      </c>
      <c r="F667" s="81">
        <v>5258.93</v>
      </c>
      <c r="G667" s="81"/>
      <c r="H667" s="82">
        <v>100.045</v>
      </c>
      <c r="I667" s="82"/>
      <c r="J667" s="75">
        <v>-8.8000000000000003E-4</v>
      </c>
    </row>
    <row r="668" spans="1:10" x14ac:dyDescent="0.3">
      <c r="A668" s="103">
        <v>44575</v>
      </c>
      <c r="B668" s="75" t="s">
        <v>972</v>
      </c>
      <c r="C668" s="75" t="s">
        <v>973</v>
      </c>
      <c r="D668" s="80"/>
      <c r="E668" s="79">
        <v>44939</v>
      </c>
      <c r="F668" s="81">
        <v>7150</v>
      </c>
      <c r="G668" s="81"/>
      <c r="H668" s="82">
        <v>100.45099999999999</v>
      </c>
      <c r="I668" s="82"/>
      <c r="J668" s="75">
        <v>-4.4400000000000004E-3</v>
      </c>
    </row>
    <row r="669" spans="1:10" x14ac:dyDescent="0.3">
      <c r="A669" s="103">
        <v>44771</v>
      </c>
      <c r="B669" s="75" t="s">
        <v>974</v>
      </c>
      <c r="C669" s="75" t="s">
        <v>967</v>
      </c>
      <c r="D669" s="80"/>
      <c r="E669" s="79">
        <v>44957</v>
      </c>
      <c r="F669" s="81">
        <v>6600</v>
      </c>
      <c r="G669" s="81"/>
      <c r="H669" s="82">
        <v>99.677000000000007</v>
      </c>
      <c r="I669" s="82"/>
      <c r="J669" s="75">
        <v>6.28E-3</v>
      </c>
    </row>
    <row r="670" spans="1:10" x14ac:dyDescent="0.3">
      <c r="A670" s="103">
        <v>44606</v>
      </c>
      <c r="B670" s="75" t="s">
        <v>975</v>
      </c>
      <c r="C670" s="75" t="s">
        <v>973</v>
      </c>
      <c r="D670" s="80"/>
      <c r="E670" s="79">
        <v>44971</v>
      </c>
      <c r="F670" s="81">
        <v>7150</v>
      </c>
      <c r="G670" s="81"/>
      <c r="H670" s="82">
        <v>100.33</v>
      </c>
      <c r="I670" s="82"/>
      <c r="J670" s="75">
        <v>-3.2399999999999998E-3</v>
      </c>
    </row>
    <row r="671" spans="1:10" x14ac:dyDescent="0.3">
      <c r="A671" s="103">
        <v>44804</v>
      </c>
      <c r="B671" s="75" t="s">
        <v>976</v>
      </c>
      <c r="C671" s="75" t="s">
        <v>967</v>
      </c>
      <c r="D671" s="80"/>
      <c r="E671" s="79">
        <v>44985</v>
      </c>
      <c r="F671" s="81">
        <v>6000</v>
      </c>
      <c r="G671" s="81"/>
      <c r="H671" s="82">
        <v>99.593999999999994</v>
      </c>
      <c r="I671" s="82"/>
      <c r="J671" s="75">
        <v>8.0999999999999996E-3</v>
      </c>
    </row>
    <row r="672" spans="1:10" x14ac:dyDescent="0.3">
      <c r="A672" s="103">
        <v>44634</v>
      </c>
      <c r="B672" s="75" t="s">
        <v>977</v>
      </c>
      <c r="C672" s="75" t="s">
        <v>973</v>
      </c>
      <c r="D672" s="80"/>
      <c r="E672" s="79">
        <v>44999</v>
      </c>
      <c r="F672" s="81">
        <v>6000</v>
      </c>
      <c r="G672" s="81"/>
      <c r="H672" s="82">
        <v>100.444</v>
      </c>
      <c r="I672" s="82"/>
      <c r="J672" s="75">
        <v>-4.4359999999999998E-3</v>
      </c>
    </row>
    <row r="673" spans="1:10" x14ac:dyDescent="0.3">
      <c r="A673" s="103">
        <v>44834</v>
      </c>
      <c r="B673" s="75" t="s">
        <v>978</v>
      </c>
      <c r="C673" s="75" t="s">
        <v>967</v>
      </c>
      <c r="D673" s="80"/>
      <c r="E673" s="79">
        <v>45016</v>
      </c>
      <c r="F673" s="81">
        <v>5500</v>
      </c>
      <c r="G673" s="81"/>
      <c r="H673" s="82">
        <v>99.01</v>
      </c>
      <c r="I673" s="82"/>
      <c r="J673" s="75">
        <v>1.9779999999999999E-2</v>
      </c>
    </row>
    <row r="674" spans="1:10" x14ac:dyDescent="0.3">
      <c r="A674" s="103">
        <v>44665</v>
      </c>
      <c r="B674" s="75" t="s">
        <v>979</v>
      </c>
      <c r="C674" s="75" t="s">
        <v>973</v>
      </c>
      <c r="D674" s="80"/>
      <c r="E674" s="79">
        <v>45030</v>
      </c>
      <c r="F674" s="81">
        <v>7150</v>
      </c>
      <c r="G674" s="81"/>
      <c r="H674" s="82">
        <v>100.107</v>
      </c>
      <c r="I674" s="82"/>
      <c r="J674" s="75">
        <v>-1.0499999999999999E-3</v>
      </c>
    </row>
    <row r="675" spans="1:10" x14ac:dyDescent="0.3">
      <c r="A675" s="103">
        <v>44865</v>
      </c>
      <c r="B675" s="75" t="s">
        <v>980</v>
      </c>
      <c r="C675" s="75" t="s">
        <v>967</v>
      </c>
      <c r="D675" s="80"/>
      <c r="E675" s="79">
        <v>45044</v>
      </c>
      <c r="F675" s="81">
        <v>6037.95</v>
      </c>
      <c r="G675" s="81"/>
      <c r="H675" s="82">
        <v>98.991</v>
      </c>
      <c r="I675" s="82"/>
      <c r="J675" s="75">
        <v>2.0490000000000001E-2</v>
      </c>
    </row>
    <row r="676" spans="1:10" x14ac:dyDescent="0.3">
      <c r="A676" s="103">
        <v>44694</v>
      </c>
      <c r="B676" s="75" t="s">
        <v>981</v>
      </c>
      <c r="C676" s="75" t="s">
        <v>973</v>
      </c>
      <c r="D676" s="80"/>
      <c r="E676" s="79">
        <v>45058</v>
      </c>
      <c r="F676" s="81">
        <v>6796.1530000000002</v>
      </c>
      <c r="G676" s="81"/>
      <c r="H676" s="82">
        <v>99.878</v>
      </c>
      <c r="I676" s="82"/>
      <c r="J676" s="75">
        <v>1.2099999999999999E-3</v>
      </c>
    </row>
    <row r="677" spans="1:10" x14ac:dyDescent="0.3">
      <c r="A677" s="103">
        <v>44895</v>
      </c>
      <c r="B677" s="75" t="s">
        <v>982</v>
      </c>
      <c r="C677" s="75" t="s">
        <v>967</v>
      </c>
      <c r="D677" s="80"/>
      <c r="E677" s="79">
        <v>45077</v>
      </c>
      <c r="F677" s="81">
        <v>5423</v>
      </c>
      <c r="G677" s="81"/>
      <c r="H677" s="82">
        <v>98.838999999999999</v>
      </c>
      <c r="I677" s="82"/>
      <c r="J677" s="75">
        <v>2.3240000000000001E-3</v>
      </c>
    </row>
    <row r="678" spans="1:10" x14ac:dyDescent="0.3">
      <c r="A678" s="103">
        <v>44726</v>
      </c>
      <c r="B678" s="75" t="s">
        <v>983</v>
      </c>
      <c r="C678" s="75" t="s">
        <v>973</v>
      </c>
      <c r="D678" s="80"/>
      <c r="E678" s="79">
        <v>45091</v>
      </c>
      <c r="F678" s="81">
        <v>6500</v>
      </c>
      <c r="G678" s="81"/>
      <c r="H678" s="82">
        <v>99.102999999999994</v>
      </c>
      <c r="I678" s="82"/>
      <c r="J678" s="75">
        <v>8.9300000000000004E-3</v>
      </c>
    </row>
    <row r="679" spans="1:10" x14ac:dyDescent="0.3">
      <c r="A679" s="103">
        <v>44756</v>
      </c>
      <c r="B679" s="75" t="s">
        <v>984</v>
      </c>
      <c r="C679" s="75" t="s">
        <v>973</v>
      </c>
      <c r="D679" s="80"/>
      <c r="E679" s="79">
        <v>45121</v>
      </c>
      <c r="F679" s="81">
        <v>7000</v>
      </c>
      <c r="G679" s="81"/>
      <c r="H679" s="82">
        <v>99.272999999999996</v>
      </c>
      <c r="I679" s="82"/>
      <c r="J679" s="75">
        <v>7.2199999999999999E-3</v>
      </c>
    </row>
    <row r="680" spans="1:10" x14ac:dyDescent="0.3">
      <c r="A680" s="103">
        <v>44785</v>
      </c>
      <c r="B680" s="75" t="s">
        <v>985</v>
      </c>
      <c r="C680" s="75" t="s">
        <v>973</v>
      </c>
      <c r="D680" s="80"/>
      <c r="E680" s="79">
        <v>45152</v>
      </c>
      <c r="F680" s="81">
        <v>7700</v>
      </c>
      <c r="G680" s="81"/>
      <c r="H680" s="82">
        <v>98.997</v>
      </c>
      <c r="I680" s="82"/>
      <c r="J680" s="75">
        <v>9.9399999999999992E-3</v>
      </c>
    </row>
    <row r="681" spans="1:10" x14ac:dyDescent="0.3">
      <c r="A681" s="103">
        <v>44818</v>
      </c>
      <c r="B681" s="75" t="s">
        <v>986</v>
      </c>
      <c r="C681" s="75" t="s">
        <v>973</v>
      </c>
      <c r="D681" s="80"/>
      <c r="E681" s="79">
        <v>45183</v>
      </c>
      <c r="F681" s="81">
        <v>7700</v>
      </c>
      <c r="G681" s="81"/>
      <c r="H681" s="82">
        <v>97.924000000000007</v>
      </c>
      <c r="I681" s="82"/>
      <c r="J681" s="75">
        <v>2.0910000000000002E-2</v>
      </c>
    </row>
    <row r="682" spans="1:10" x14ac:dyDescent="0.3">
      <c r="A682" s="103">
        <v>44848</v>
      </c>
      <c r="B682" s="75" t="s">
        <v>987</v>
      </c>
      <c r="C682" s="75" t="s">
        <v>973</v>
      </c>
      <c r="D682" s="80"/>
      <c r="E682" s="79">
        <v>45212</v>
      </c>
      <c r="F682" s="81">
        <v>6000</v>
      </c>
      <c r="G682" s="81"/>
      <c r="H682" s="82">
        <v>97.504000000000005</v>
      </c>
      <c r="I682" s="82"/>
      <c r="J682" s="75">
        <v>2.5319999999999999E-2</v>
      </c>
    </row>
    <row r="683" spans="1:10" x14ac:dyDescent="0.3">
      <c r="A683" s="103">
        <v>44879</v>
      </c>
      <c r="B683" s="75" t="s">
        <v>988</v>
      </c>
      <c r="C683" s="75" t="s">
        <v>973</v>
      </c>
      <c r="D683" s="80"/>
      <c r="E683" s="79">
        <v>45244</v>
      </c>
      <c r="F683" s="81">
        <v>6050</v>
      </c>
      <c r="G683" s="81"/>
      <c r="H683" s="82">
        <v>97.344999999999999</v>
      </c>
      <c r="I683" s="82"/>
      <c r="J683" s="75">
        <v>2.69E-2</v>
      </c>
    </row>
    <row r="684" spans="1:10" x14ac:dyDescent="0.3">
      <c r="A684" s="103">
        <v>44909</v>
      </c>
      <c r="B684" s="75" t="s">
        <v>989</v>
      </c>
      <c r="C684" s="75" t="s">
        <v>973</v>
      </c>
      <c r="D684" s="80"/>
      <c r="E684" s="79">
        <v>45274</v>
      </c>
      <c r="F684" s="81">
        <v>6000</v>
      </c>
      <c r="G684" s="81"/>
      <c r="H684" s="82">
        <v>97.364999999999995</v>
      </c>
      <c r="I684" s="82"/>
      <c r="J684" s="75">
        <v>2.6689999999999998E-2</v>
      </c>
    </row>
    <row r="685" spans="1:10" x14ac:dyDescent="0.3">
      <c r="A685" s="103">
        <v>44589</v>
      </c>
      <c r="B685" s="75" t="s">
        <v>990</v>
      </c>
      <c r="C685" s="75" t="s">
        <v>991</v>
      </c>
      <c r="D685" s="80">
        <v>0</v>
      </c>
      <c r="E685" s="79">
        <v>45259</v>
      </c>
      <c r="F685" s="81">
        <v>15350</v>
      </c>
      <c r="G685" s="81"/>
      <c r="H685" s="82"/>
      <c r="I685" s="82"/>
    </row>
    <row r="686" spans="1:10" x14ac:dyDescent="0.3">
      <c r="A686" s="103">
        <v>44741</v>
      </c>
      <c r="B686" s="75" t="s">
        <v>992</v>
      </c>
      <c r="C686" s="75" t="s">
        <v>993</v>
      </c>
      <c r="D686" s="80">
        <v>1.7500000000000002E-2</v>
      </c>
      <c r="E686" s="79">
        <v>45442</v>
      </c>
      <c r="F686" s="81">
        <v>16677.735000000001</v>
      </c>
      <c r="G686" s="81"/>
      <c r="H686" s="82"/>
      <c r="I686" s="82"/>
    </row>
    <row r="687" spans="1:10" x14ac:dyDescent="0.3">
      <c r="A687" s="103">
        <v>44670</v>
      </c>
      <c r="B687" s="75" t="s">
        <v>994</v>
      </c>
      <c r="C687" s="75" t="s">
        <v>995</v>
      </c>
      <c r="D687" s="80">
        <v>1.2E-2</v>
      </c>
      <c r="E687" s="79">
        <v>45884</v>
      </c>
      <c r="F687" s="81">
        <v>15275</v>
      </c>
      <c r="G687" s="81"/>
      <c r="H687" s="82"/>
      <c r="I687" s="82"/>
    </row>
    <row r="688" spans="1:10" x14ac:dyDescent="0.3">
      <c r="A688" s="103">
        <v>44851</v>
      </c>
      <c r="B688" s="75" t="s">
        <v>996</v>
      </c>
      <c r="C688" s="75" t="s">
        <v>997</v>
      </c>
      <c r="D688" s="80">
        <v>3.5000000000000003E-2</v>
      </c>
      <c r="E688" s="79">
        <v>46037</v>
      </c>
      <c r="F688" s="81">
        <v>7625</v>
      </c>
      <c r="G688" s="81"/>
      <c r="H688" s="82"/>
      <c r="I688" s="82"/>
    </row>
    <row r="689" spans="1:9" x14ac:dyDescent="0.3">
      <c r="A689" s="103">
        <v>44621</v>
      </c>
      <c r="B689" s="75" t="s">
        <v>998</v>
      </c>
      <c r="C689" s="75" t="s">
        <v>999</v>
      </c>
      <c r="D689" s="80">
        <v>1.0999999999999999E-2</v>
      </c>
      <c r="E689" s="79">
        <v>46478</v>
      </c>
      <c r="F689" s="81">
        <v>14300</v>
      </c>
      <c r="G689" s="81"/>
      <c r="H689" s="82"/>
      <c r="I689" s="82"/>
    </row>
    <row r="690" spans="1:9" x14ac:dyDescent="0.3">
      <c r="A690" s="103">
        <v>44746</v>
      </c>
      <c r="B690" s="75" t="s">
        <v>1000</v>
      </c>
      <c r="C690" s="75" t="s">
        <v>999</v>
      </c>
      <c r="D690" s="80">
        <v>2.6499999999999999E-2</v>
      </c>
      <c r="E690" s="79">
        <v>46722</v>
      </c>
      <c r="F690" s="81">
        <v>17800</v>
      </c>
      <c r="G690" s="81"/>
      <c r="H690" s="82"/>
      <c r="I690" s="82"/>
    </row>
    <row r="691" spans="1:9" x14ac:dyDescent="0.3">
      <c r="A691" s="103">
        <v>44895</v>
      </c>
      <c r="B691" s="75" t="s">
        <v>1001</v>
      </c>
      <c r="C691" s="75" t="s">
        <v>999</v>
      </c>
      <c r="D691" s="80">
        <v>3.4000000000000002E-2</v>
      </c>
      <c r="E691" s="79">
        <v>46844</v>
      </c>
      <c r="F691" s="81">
        <v>5000</v>
      </c>
      <c r="G691" s="81"/>
      <c r="H691" s="82"/>
      <c r="I691" s="82"/>
    </row>
    <row r="692" spans="1:9" x14ac:dyDescent="0.3">
      <c r="A692" s="103">
        <v>44887</v>
      </c>
      <c r="B692" s="75" t="s">
        <v>1002</v>
      </c>
      <c r="C692" s="75" t="s">
        <v>1003</v>
      </c>
      <c r="D692" s="80">
        <v>1.6E-2</v>
      </c>
      <c r="E692" s="79">
        <v>47079</v>
      </c>
      <c r="F692" s="81">
        <v>12003.033107069999</v>
      </c>
      <c r="G692" s="81"/>
      <c r="H692" s="82"/>
      <c r="I692" s="82"/>
    </row>
    <row r="693" spans="1:9" x14ac:dyDescent="0.3">
      <c r="A693" s="103">
        <v>44697</v>
      </c>
      <c r="B693" s="75" t="s">
        <v>1004</v>
      </c>
      <c r="C693" s="75" t="s">
        <v>1005</v>
      </c>
      <c r="D693" s="80">
        <v>2.8000000000000001E-2</v>
      </c>
      <c r="E693" s="79">
        <v>47284</v>
      </c>
      <c r="F693" s="81">
        <v>15800</v>
      </c>
      <c r="G693" s="81"/>
      <c r="H693" s="82"/>
      <c r="I693" s="82"/>
    </row>
    <row r="694" spans="1:9" x14ac:dyDescent="0.3">
      <c r="A694" s="103">
        <v>44880</v>
      </c>
      <c r="B694" s="75" t="s">
        <v>1006</v>
      </c>
      <c r="C694" s="75" t="s">
        <v>1005</v>
      </c>
      <c r="D694" s="80">
        <v>3.85E-2</v>
      </c>
      <c r="E694" s="79">
        <v>47467</v>
      </c>
      <c r="F694" s="81">
        <v>4000</v>
      </c>
      <c r="G694" s="81"/>
      <c r="H694" s="82"/>
      <c r="I694" s="82"/>
    </row>
    <row r="695" spans="1:9" x14ac:dyDescent="0.3">
      <c r="A695" s="103">
        <v>44740</v>
      </c>
      <c r="B695" s="75" t="s">
        <v>1007</v>
      </c>
      <c r="C695" s="75" t="s">
        <v>1008</v>
      </c>
      <c r="D695" s="80">
        <v>1.6E-2</v>
      </c>
      <c r="E695" s="79">
        <v>47662</v>
      </c>
      <c r="F695" s="81">
        <v>9764.3594343599998</v>
      </c>
      <c r="G695" s="81"/>
      <c r="H695" s="82"/>
      <c r="I695" s="82"/>
    </row>
    <row r="696" spans="1:9" x14ac:dyDescent="0.3">
      <c r="A696" s="103">
        <v>44684</v>
      </c>
      <c r="B696" s="75" t="s">
        <v>1009</v>
      </c>
      <c r="C696" s="75" t="s">
        <v>1010</v>
      </c>
      <c r="D696" s="80">
        <v>2.5000000000000001E-2</v>
      </c>
      <c r="E696" s="79">
        <v>48549</v>
      </c>
      <c r="F696" s="81">
        <v>16550</v>
      </c>
      <c r="G696" s="81"/>
      <c r="H696" s="82"/>
      <c r="I696" s="82"/>
    </row>
    <row r="697" spans="1:9" x14ac:dyDescent="0.3">
      <c r="A697" s="103">
        <v>44866</v>
      </c>
      <c r="B697" s="75" t="s">
        <v>1011</v>
      </c>
      <c r="C697" s="75" t="s">
        <v>1010</v>
      </c>
      <c r="D697" s="80">
        <v>4.3999999999999997E-2</v>
      </c>
      <c r="E697" s="79">
        <v>48700</v>
      </c>
      <c r="F697" s="81">
        <f>3750+3000</f>
        <v>6750</v>
      </c>
      <c r="G697" s="81"/>
      <c r="H697" s="82"/>
      <c r="I697" s="82"/>
    </row>
    <row r="698" spans="1:9" x14ac:dyDescent="0.3">
      <c r="A698" s="103">
        <v>44681</v>
      </c>
      <c r="B698" s="75" t="s">
        <v>1012</v>
      </c>
      <c r="C698" s="75" t="s">
        <v>1013</v>
      </c>
      <c r="D698" s="80">
        <v>0.04</v>
      </c>
      <c r="E698" s="79">
        <v>49429</v>
      </c>
      <c r="F698" s="81">
        <v>8000</v>
      </c>
      <c r="G698" s="81"/>
      <c r="H698" s="82"/>
      <c r="I698" s="82"/>
    </row>
    <row r="699" spans="1:9" x14ac:dyDescent="0.3">
      <c r="A699" s="103">
        <v>44621</v>
      </c>
      <c r="B699" s="75" t="s">
        <v>1014</v>
      </c>
      <c r="C699" s="75" t="s">
        <v>1015</v>
      </c>
      <c r="D699" s="80">
        <v>3.2500000000000001E-2</v>
      </c>
      <c r="E699" s="79">
        <v>50465</v>
      </c>
      <c r="F699" s="81">
        <v>7450</v>
      </c>
      <c r="G699" s="81"/>
      <c r="H699" s="82"/>
      <c r="I699" s="82"/>
    </row>
    <row r="700" spans="1:9" x14ac:dyDescent="0.3">
      <c r="A700" s="103">
        <v>44573</v>
      </c>
      <c r="B700" s="75" t="s">
        <v>1016</v>
      </c>
      <c r="C700" s="75" t="s">
        <v>1017</v>
      </c>
      <c r="D700" s="80">
        <v>2.1499999999999998E-2</v>
      </c>
      <c r="E700" s="79">
        <v>55763</v>
      </c>
      <c r="F700" s="81">
        <v>9102.43</v>
      </c>
      <c r="G700" s="81"/>
      <c r="H700" s="82"/>
      <c r="I700" s="82"/>
    </row>
    <row r="701" spans="1:9" x14ac:dyDescent="0.3">
      <c r="A701" s="103">
        <v>44847</v>
      </c>
      <c r="B701" s="75" t="s">
        <v>676</v>
      </c>
      <c r="C701" s="75" t="s">
        <v>1018</v>
      </c>
      <c r="D701" s="80">
        <v>0.05</v>
      </c>
      <c r="E701" s="79">
        <v>50983</v>
      </c>
      <c r="F701" s="81">
        <v>1500</v>
      </c>
      <c r="G701" s="81"/>
      <c r="I701" s="82"/>
    </row>
    <row r="702" spans="1:9" x14ac:dyDescent="0.3">
      <c r="A702" s="103">
        <v>44817</v>
      </c>
      <c r="B702" s="75" t="s">
        <v>722</v>
      </c>
      <c r="C702" s="75" t="s">
        <v>1018</v>
      </c>
      <c r="D702" s="80">
        <v>3.2500000000000001E-2</v>
      </c>
      <c r="E702" s="79">
        <v>53571</v>
      </c>
      <c r="F702" s="81">
        <v>1800</v>
      </c>
      <c r="G702" s="81"/>
      <c r="I702" s="82"/>
    </row>
    <row r="703" spans="1:9" x14ac:dyDescent="0.3">
      <c r="A703" s="103">
        <v>44805</v>
      </c>
      <c r="B703" s="75" t="s">
        <v>834</v>
      </c>
      <c r="C703" s="75" t="s">
        <v>1018</v>
      </c>
      <c r="D703" s="80">
        <v>3.85E-2</v>
      </c>
      <c r="E703" s="79">
        <v>54667</v>
      </c>
      <c r="F703" s="81">
        <f>747.975+149.595</f>
        <v>897.57</v>
      </c>
      <c r="G703" s="81"/>
      <c r="H703" s="82"/>
      <c r="I703" s="82"/>
    </row>
    <row r="704" spans="1:9" x14ac:dyDescent="0.3">
      <c r="A704" s="103">
        <v>44693</v>
      </c>
      <c r="B704" s="75" t="s">
        <v>776</v>
      </c>
      <c r="C704" s="75" t="s">
        <v>1018</v>
      </c>
      <c r="D704" s="80">
        <v>3.4500000000000003E-2</v>
      </c>
      <c r="E704" s="79">
        <v>54118</v>
      </c>
      <c r="F704" s="81">
        <v>1200</v>
      </c>
      <c r="G704" s="81"/>
      <c r="I704" s="82"/>
    </row>
    <row r="705" spans="1:9" x14ac:dyDescent="0.3">
      <c r="A705" s="103">
        <v>44603</v>
      </c>
      <c r="B705" s="75" t="s">
        <v>904</v>
      </c>
      <c r="C705" s="75" t="s">
        <v>1019</v>
      </c>
      <c r="D705" s="80">
        <v>1.7999999999999999E-2</v>
      </c>
      <c r="E705" s="79">
        <v>51561</v>
      </c>
      <c r="F705" s="81">
        <f>1750+350</f>
        <v>2100</v>
      </c>
      <c r="G705" s="81"/>
      <c r="I705" s="82"/>
    </row>
    <row r="706" spans="1:9" x14ac:dyDescent="0.3">
      <c r="A706" s="103">
        <v>44664</v>
      </c>
      <c r="B706" s="75" t="s">
        <v>849</v>
      </c>
      <c r="C706" s="75" t="s">
        <v>1019</v>
      </c>
      <c r="D706" s="80">
        <v>3.1E-2</v>
      </c>
      <c r="E706" s="79">
        <v>51196</v>
      </c>
      <c r="F706" s="81">
        <v>900</v>
      </c>
      <c r="G706" s="81"/>
      <c r="I706" s="82"/>
    </row>
    <row r="707" spans="1:9" x14ac:dyDescent="0.3">
      <c r="A707" s="103">
        <v>44803</v>
      </c>
      <c r="B707" s="75" t="s">
        <v>713</v>
      </c>
      <c r="C707" s="75" t="s">
        <v>1020</v>
      </c>
      <c r="D707" s="80">
        <v>3.5000000000000003E-2</v>
      </c>
      <c r="E707" s="79">
        <v>47543</v>
      </c>
      <c r="F707" s="81">
        <v>1250</v>
      </c>
      <c r="G707" s="81"/>
      <c r="I707" s="82"/>
    </row>
    <row r="708" spans="1:9" x14ac:dyDescent="0.3">
      <c r="A708" s="103">
        <v>44631</v>
      </c>
      <c r="B708" s="75" t="s">
        <v>917</v>
      </c>
      <c r="C708" s="75" t="s">
        <v>1020</v>
      </c>
      <c r="D708" s="80">
        <v>9.4999999999999998E-3</v>
      </c>
      <c r="E708" s="79">
        <v>50100</v>
      </c>
      <c r="F708" s="81">
        <v>4100</v>
      </c>
      <c r="G708" s="81"/>
      <c r="I708" s="82"/>
    </row>
    <row r="709" spans="1:9" x14ac:dyDescent="0.3">
      <c r="A709" s="103">
        <v>44589</v>
      </c>
      <c r="B709" s="75" t="s">
        <v>965</v>
      </c>
      <c r="C709" s="75" t="s">
        <v>1021</v>
      </c>
      <c r="D709" s="80">
        <v>9.4999999999999998E-3</v>
      </c>
      <c r="E709" s="79">
        <v>48366</v>
      </c>
      <c r="F709" s="81">
        <f>4200+3600+4200+1800</f>
        <v>13800</v>
      </c>
      <c r="G709" s="81"/>
      <c r="I709" s="82"/>
    </row>
    <row r="710" spans="1:9" x14ac:dyDescent="0.3">
      <c r="A710" s="103">
        <v>44593</v>
      </c>
      <c r="B710" s="75" t="s">
        <v>837</v>
      </c>
      <c r="C710" s="75" t="s">
        <v>1021</v>
      </c>
      <c r="D710" s="80">
        <v>0.03</v>
      </c>
      <c r="E710" s="79">
        <v>47331</v>
      </c>
      <c r="F710" s="81">
        <v>1200</v>
      </c>
      <c r="G710" s="81"/>
      <c r="I710" s="82"/>
    </row>
    <row r="711" spans="1:9" x14ac:dyDescent="0.3">
      <c r="A711" s="103">
        <v>44574</v>
      </c>
      <c r="B711" s="75" t="s">
        <v>962</v>
      </c>
      <c r="C711" s="75" t="s">
        <v>1022</v>
      </c>
      <c r="D711" s="80">
        <v>4.4999999999999997E-3</v>
      </c>
      <c r="E711" s="79">
        <v>47164</v>
      </c>
      <c r="F711" s="81">
        <f>4200+3600+3000+1800</f>
        <v>12600</v>
      </c>
      <c r="G711" s="81"/>
      <c r="I711" s="82"/>
    </row>
    <row r="712" spans="1:9" x14ac:dyDescent="0.3">
      <c r="A712" s="103">
        <v>44819</v>
      </c>
      <c r="B712" s="75" t="s">
        <v>784</v>
      </c>
      <c r="C712" s="75" t="s">
        <v>1022</v>
      </c>
      <c r="D712" s="80">
        <v>1.4500000000000001E-2</v>
      </c>
      <c r="E712" s="79">
        <v>45611</v>
      </c>
      <c r="F712" s="81">
        <v>1500</v>
      </c>
      <c r="G712" s="81"/>
      <c r="I712" s="82"/>
    </row>
    <row r="713" spans="1:9" x14ac:dyDescent="0.3">
      <c r="A713" s="103">
        <v>44774</v>
      </c>
      <c r="B713" s="75" t="s">
        <v>961</v>
      </c>
      <c r="C713" s="75" t="s">
        <v>1023</v>
      </c>
      <c r="D713" s="80">
        <v>0</v>
      </c>
      <c r="E713" s="79">
        <v>46235</v>
      </c>
      <c r="F713" s="81">
        <v>3200</v>
      </c>
      <c r="G713" s="81"/>
      <c r="I713" s="82"/>
    </row>
    <row r="714" spans="1:9" x14ac:dyDescent="0.3">
      <c r="A714" s="103">
        <v>44574</v>
      </c>
      <c r="B714" s="75" t="s">
        <v>960</v>
      </c>
      <c r="C714" s="75" t="s">
        <v>1018</v>
      </c>
      <c r="D714" s="80">
        <v>0</v>
      </c>
      <c r="E714" s="79">
        <v>45641</v>
      </c>
      <c r="F714" s="81">
        <f>3950+3600+2750</f>
        <v>10300</v>
      </c>
      <c r="G714" s="81"/>
      <c r="I714" s="82"/>
    </row>
    <row r="715" spans="1:9" x14ac:dyDescent="0.3">
      <c r="A715" s="103">
        <v>44589</v>
      </c>
      <c r="B715" s="75" t="s">
        <v>956</v>
      </c>
      <c r="C715" s="75" t="s">
        <v>1024</v>
      </c>
      <c r="D715" s="80">
        <v>6.4999999999999997E-3</v>
      </c>
      <c r="E715" s="79">
        <v>47223</v>
      </c>
      <c r="F715" s="81">
        <f>1725+2275+1150+1150</f>
        <v>6300</v>
      </c>
      <c r="G715" s="81"/>
      <c r="I715" s="82"/>
    </row>
    <row r="716" spans="1:9" x14ac:dyDescent="0.3">
      <c r="A716" s="103">
        <v>44617</v>
      </c>
      <c r="B716" s="75" t="s">
        <v>914</v>
      </c>
      <c r="C716" s="75" t="s">
        <v>1024</v>
      </c>
      <c r="D716" s="80">
        <v>1.2699999999999999E-2</v>
      </c>
      <c r="E716" s="79">
        <v>46127</v>
      </c>
      <c r="F716" s="81">
        <f>1450+2000+1000</f>
        <v>4450</v>
      </c>
      <c r="G716" s="81"/>
      <c r="I716" s="82"/>
    </row>
    <row r="717" spans="1:9" x14ac:dyDescent="0.3">
      <c r="A717" s="103">
        <v>44650</v>
      </c>
      <c r="B717" s="75" t="s">
        <v>1025</v>
      </c>
      <c r="C717" s="75" t="s">
        <v>1024</v>
      </c>
      <c r="D717" s="80">
        <v>1.396E-2</v>
      </c>
      <c r="E717" s="79">
        <v>47771</v>
      </c>
      <c r="F717" s="81">
        <v>12040</v>
      </c>
      <c r="G717" s="81"/>
      <c r="I717" s="82"/>
    </row>
    <row r="718" spans="1:9" x14ac:dyDescent="0.3">
      <c r="A718" s="103">
        <v>44587</v>
      </c>
      <c r="B718" s="75" t="s">
        <v>685</v>
      </c>
      <c r="C718" s="75" t="s">
        <v>671</v>
      </c>
      <c r="D718" s="80">
        <v>2.5499999999999998E-2</v>
      </c>
      <c r="E718" s="79">
        <v>51759</v>
      </c>
      <c r="F718" s="81">
        <f>470+500</f>
        <v>970</v>
      </c>
      <c r="G718" s="81"/>
      <c r="I718" s="82"/>
    </row>
    <row r="719" spans="1:9" x14ac:dyDescent="0.3">
      <c r="A719" s="103">
        <v>44594</v>
      </c>
      <c r="B719" s="75" t="s">
        <v>1026</v>
      </c>
      <c r="C719" s="75" t="s">
        <v>671</v>
      </c>
      <c r="D719" s="80">
        <v>0.01</v>
      </c>
      <c r="E719" s="79">
        <v>48714</v>
      </c>
      <c r="F719" s="81">
        <v>10803</v>
      </c>
      <c r="G719" s="81"/>
      <c r="I719" s="82"/>
    </row>
    <row r="720" spans="1:9" x14ac:dyDescent="0.3">
      <c r="A720" s="103">
        <v>44587</v>
      </c>
      <c r="B720" s="75" t="s">
        <v>894</v>
      </c>
      <c r="C720" s="75" t="s">
        <v>671</v>
      </c>
      <c r="D720" s="80">
        <v>6.5000000000000002E-2</v>
      </c>
      <c r="E720" s="79">
        <v>46157</v>
      </c>
      <c r="F720" s="81">
        <v>2700</v>
      </c>
      <c r="G720" s="81"/>
      <c r="I720" s="82"/>
    </row>
  </sheetData>
  <conditionalFormatting sqref="B8:B12">
    <cfRule type="duplicateValues" dxfId="24" priority="23"/>
  </conditionalFormatting>
  <conditionalFormatting sqref="B616">
    <cfRule type="duplicateValues" dxfId="23" priority="22"/>
  </conditionalFormatting>
  <conditionalFormatting sqref="B617">
    <cfRule type="duplicateValues" dxfId="22" priority="21"/>
  </conditionalFormatting>
  <conditionalFormatting sqref="B618">
    <cfRule type="duplicateValues" dxfId="21" priority="20"/>
  </conditionalFormatting>
  <conditionalFormatting sqref="B619">
    <cfRule type="duplicateValues" dxfId="20" priority="19"/>
  </conditionalFormatting>
  <conditionalFormatting sqref="B620">
    <cfRule type="duplicateValues" dxfId="19" priority="18"/>
  </conditionalFormatting>
  <conditionalFormatting sqref="B621">
    <cfRule type="duplicateValues" dxfId="18" priority="17"/>
  </conditionalFormatting>
  <conditionalFormatting sqref="B627">
    <cfRule type="duplicateValues" dxfId="17" priority="16"/>
  </conditionalFormatting>
  <conditionalFormatting sqref="B633">
    <cfRule type="duplicateValues" dxfId="16" priority="15"/>
  </conditionalFormatting>
  <conditionalFormatting sqref="B634">
    <cfRule type="duplicateValues" dxfId="15" priority="14"/>
  </conditionalFormatting>
  <conditionalFormatting sqref="B640">
    <cfRule type="duplicateValues" dxfId="14" priority="13"/>
  </conditionalFormatting>
  <conditionalFormatting sqref="B641">
    <cfRule type="duplicateValues" dxfId="13" priority="12"/>
  </conditionalFormatting>
  <conditionalFormatting sqref="B642">
    <cfRule type="duplicateValues" dxfId="12" priority="11"/>
  </conditionalFormatting>
  <conditionalFormatting sqref="B643">
    <cfRule type="duplicateValues" dxfId="11" priority="10"/>
  </conditionalFormatting>
  <conditionalFormatting sqref="B645">
    <cfRule type="duplicateValues" dxfId="10" priority="9"/>
  </conditionalFormatting>
  <conditionalFormatting sqref="B654">
    <cfRule type="duplicateValues" dxfId="9" priority="8"/>
  </conditionalFormatting>
  <conditionalFormatting sqref="B655">
    <cfRule type="duplicateValues" dxfId="8" priority="7"/>
  </conditionalFormatting>
  <conditionalFormatting sqref="B656">
    <cfRule type="duplicateValues" dxfId="7" priority="6"/>
  </conditionalFormatting>
  <conditionalFormatting sqref="B657">
    <cfRule type="duplicateValues" dxfId="6" priority="5"/>
  </conditionalFormatting>
  <conditionalFormatting sqref="B658">
    <cfRule type="duplicateValues" dxfId="5" priority="4"/>
  </conditionalFormatting>
  <conditionalFormatting sqref="B659">
    <cfRule type="duplicateValues" dxfId="4" priority="3"/>
  </conditionalFormatting>
  <conditionalFormatting sqref="B660">
    <cfRule type="duplicateValues" dxfId="3" priority="2"/>
  </conditionalFormatting>
  <conditionalFormatting sqref="B661">
    <cfRule type="duplicateValues" dxfId="2" priority="1"/>
  </conditionalFormatting>
  <conditionalFormatting sqref="B615 B5:B7 B608:B609 B13:B605">
    <cfRule type="duplicateValues" dxfId="1" priority="24"/>
  </conditionalFormatting>
  <conditionalFormatting sqref="B662:B709 B711:B712 B714:B715 B717:B719">
    <cfRule type="duplicateValues" dxfId="0" priority="25"/>
  </conditionalFormatting>
  <pageMargins left="0.7" right="0.7" top="0.78740157499999996" bottom="0.78740157499999996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AEA6C-32CD-4EF2-B22C-D5418D326C47}">
  <dimension ref="A2:AF8"/>
  <sheetViews>
    <sheetView workbookViewId="0">
      <selection activeCell="D12" sqref="D12"/>
    </sheetView>
  </sheetViews>
  <sheetFormatPr baseColWidth="10" defaultRowHeight="14.4" x14ac:dyDescent="0.3"/>
  <cols>
    <col min="1" max="32" width="11.5546875" style="105"/>
  </cols>
  <sheetData>
    <row r="2" spans="1:31" x14ac:dyDescent="0.3">
      <c r="A2" s="104">
        <v>44907</v>
      </c>
      <c r="B2" s="104"/>
    </row>
    <row r="3" spans="1:31" x14ac:dyDescent="0.3">
      <c r="A3" s="106" t="s">
        <v>1028</v>
      </c>
      <c r="C3" s="107"/>
      <c r="D3" s="107"/>
      <c r="E3" s="107"/>
      <c r="F3" s="107"/>
      <c r="G3" s="107"/>
      <c r="H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</row>
    <row r="4" spans="1:31" x14ac:dyDescent="0.3">
      <c r="B4" s="107">
        <v>1</v>
      </c>
      <c r="C4" s="107">
        <v>2</v>
      </c>
      <c r="D4" s="107">
        <v>3</v>
      </c>
      <c r="E4" s="107">
        <v>4</v>
      </c>
      <c r="F4" s="107">
        <v>5</v>
      </c>
      <c r="G4" s="107">
        <v>6</v>
      </c>
      <c r="H4" s="107">
        <v>7</v>
      </c>
      <c r="I4" s="107">
        <v>8</v>
      </c>
      <c r="J4" s="107">
        <v>9</v>
      </c>
      <c r="K4" s="107">
        <v>10</v>
      </c>
      <c r="L4" s="107">
        <v>11</v>
      </c>
      <c r="M4" s="107">
        <v>12</v>
      </c>
      <c r="N4" s="107">
        <v>13</v>
      </c>
      <c r="O4" s="107">
        <v>14</v>
      </c>
      <c r="P4" s="107">
        <v>15</v>
      </c>
      <c r="Q4" s="107">
        <v>16</v>
      </c>
      <c r="R4" s="107">
        <v>17</v>
      </c>
      <c r="S4" s="107">
        <v>18</v>
      </c>
      <c r="T4" s="107">
        <v>19</v>
      </c>
      <c r="U4" s="107">
        <v>20</v>
      </c>
      <c r="V4" s="107">
        <v>21</v>
      </c>
      <c r="W4" s="107">
        <v>22</v>
      </c>
      <c r="X4" s="107">
        <v>23</v>
      </c>
      <c r="Y4" s="107">
        <v>24</v>
      </c>
      <c r="Z4" s="107">
        <v>25</v>
      </c>
      <c r="AA4" s="107">
        <v>26</v>
      </c>
      <c r="AB4" s="107">
        <v>27</v>
      </c>
      <c r="AC4" s="107">
        <v>28</v>
      </c>
      <c r="AD4" s="107">
        <v>29</v>
      </c>
      <c r="AE4" s="107">
        <v>30</v>
      </c>
    </row>
    <row r="5" spans="1:31" x14ac:dyDescent="0.3">
      <c r="A5" s="105" t="s">
        <v>1029</v>
      </c>
      <c r="B5" s="108">
        <v>2.3230000000000001E-2</v>
      </c>
      <c r="C5" s="108">
        <v>2.1329999999999998E-2</v>
      </c>
      <c r="D5" s="108">
        <v>2.019E-2</v>
      </c>
      <c r="E5" s="108">
        <v>1.9390000000000001E-2</v>
      </c>
      <c r="F5" s="108">
        <v>1.9210000000000001E-2</v>
      </c>
      <c r="G5" s="108">
        <v>1.8620000000000001E-2</v>
      </c>
      <c r="H5" s="108">
        <v>1.882E-2</v>
      </c>
      <c r="I5" s="108">
        <v>1.8499999999999999E-2</v>
      </c>
      <c r="J5" s="108">
        <v>1.8550000000000001E-2</v>
      </c>
      <c r="K5" s="108">
        <v>1.8950000000000002E-2</v>
      </c>
      <c r="L5" s="108">
        <f ca="1">K5+($Q5-$L5)/5</f>
        <v>1.9034000000000002E-2</v>
      </c>
      <c r="M5" s="108">
        <f t="shared" ref="M5:O5" ca="1" si="0">L5+($Q5-$L5)/5</f>
        <v>1.9118000000000003E-2</v>
      </c>
      <c r="N5" s="108">
        <f t="shared" ca="1" si="0"/>
        <v>1.9202000000000004E-2</v>
      </c>
      <c r="O5" s="108">
        <f t="shared" ca="1" si="0"/>
        <v>1.9286000000000005E-2</v>
      </c>
      <c r="P5" s="108">
        <v>1.9369999999999998E-2</v>
      </c>
      <c r="Q5" s="108">
        <f ca="1">P5+($V5-$Q5)/5</f>
        <v>1.9179999999999999E-2</v>
      </c>
      <c r="R5" s="108">
        <f t="shared" ref="R5:T5" ca="1" si="1">Q5+($V5-$Q5)/5</f>
        <v>1.899E-2</v>
      </c>
      <c r="S5" s="108">
        <f t="shared" ca="1" si="1"/>
        <v>1.8800000000000001E-2</v>
      </c>
      <c r="T5" s="108">
        <f t="shared" ca="1" si="1"/>
        <v>1.8610000000000002E-2</v>
      </c>
      <c r="U5" s="108">
        <v>1.8419999999999999E-2</v>
      </c>
      <c r="V5" s="108">
        <f ca="1">U5+($AA5-$V5)/5</f>
        <v>1.8173999999999999E-2</v>
      </c>
      <c r="W5" s="108">
        <f t="shared" ref="W5:Y5" ca="1" si="2">V5+($AA5-$V5)/5</f>
        <v>1.7927999999999999E-2</v>
      </c>
      <c r="X5" s="108">
        <f t="shared" ca="1" si="2"/>
        <v>1.7682E-2</v>
      </c>
      <c r="Y5" s="108">
        <f t="shared" ca="1" si="2"/>
        <v>1.7436E-2</v>
      </c>
      <c r="Z5" s="108">
        <v>1.719E-2</v>
      </c>
      <c r="AA5" s="108">
        <f ca="1">Z5+($AF5-$AA5)/5</f>
        <v>1.6988E-2</v>
      </c>
      <c r="AB5" s="108">
        <f t="shared" ref="AB5:AD5" ca="1" si="3">AA5+($AF5-$AA5)/5</f>
        <v>1.6785999999999999E-2</v>
      </c>
      <c r="AC5" s="108">
        <f t="shared" ca="1" si="3"/>
        <v>1.6583999999999998E-2</v>
      </c>
      <c r="AD5" s="108">
        <f t="shared" ca="1" si="3"/>
        <v>1.6381999999999997E-2</v>
      </c>
      <c r="AE5" s="108">
        <v>1.618E-2</v>
      </c>
    </row>
    <row r="6" spans="1:31" x14ac:dyDescent="0.3">
      <c r="A6" s="105" t="s">
        <v>1030</v>
      </c>
      <c r="B6" s="109">
        <v>2.444E-2</v>
      </c>
      <c r="C6" s="109">
        <v>2.3789999999999999E-2</v>
      </c>
      <c r="D6" s="109">
        <v>2.3369999999999998E-2</v>
      </c>
      <c r="E6" s="109">
        <v>2.418E-2</v>
      </c>
      <c r="F6" s="109">
        <v>2.4819999999999998E-2</v>
      </c>
      <c r="G6" s="109">
        <v>2.537E-2</v>
      </c>
      <c r="H6" s="109">
        <v>2.5950000000000001E-2</v>
      </c>
      <c r="I6" s="109">
        <v>2.6939999999999999E-2</v>
      </c>
      <c r="J6" s="109">
        <v>2.7949999999999999E-2</v>
      </c>
      <c r="K6" s="109">
        <v>2.9149999999999999E-2</v>
      </c>
      <c r="L6" s="109">
        <f>K6+($P6-$K6)/5</f>
        <v>2.9744E-2</v>
      </c>
      <c r="M6" s="109">
        <f t="shared" ref="M6:O6" si="4">L6+($P6-$K6)/5</f>
        <v>3.0338E-2</v>
      </c>
      <c r="N6" s="109">
        <f t="shared" si="4"/>
        <v>3.0932000000000001E-2</v>
      </c>
      <c r="O6" s="109">
        <f t="shared" si="4"/>
        <v>3.1525999999999998E-2</v>
      </c>
      <c r="P6" s="109">
        <v>3.2120000000000003E-2</v>
      </c>
      <c r="Q6" s="109">
        <f>P6+($U6-$P6)/5</f>
        <v>3.2018000000000005E-2</v>
      </c>
      <c r="R6" s="109">
        <f t="shared" ref="R6:T6" si="5">Q6+($U6-$P6)/5</f>
        <v>3.1916000000000007E-2</v>
      </c>
      <c r="S6" s="109">
        <f t="shared" si="5"/>
        <v>3.1814000000000009E-2</v>
      </c>
      <c r="T6" s="109">
        <f t="shared" si="5"/>
        <v>3.1712000000000011E-2</v>
      </c>
      <c r="U6" s="109">
        <v>3.1609999999999999E-2</v>
      </c>
      <c r="V6" s="109">
        <f>U6+($Z6-$U6)/5</f>
        <v>3.1505999999999999E-2</v>
      </c>
      <c r="W6" s="109">
        <f t="shared" ref="W6:Y6" si="6">V6+($Z6-$U6)/5</f>
        <v>3.1401999999999999E-2</v>
      </c>
      <c r="X6" s="109">
        <f t="shared" si="6"/>
        <v>3.1297999999999999E-2</v>
      </c>
      <c r="Y6" s="109">
        <f t="shared" si="6"/>
        <v>3.1194E-2</v>
      </c>
      <c r="Z6" s="109">
        <v>3.109E-2</v>
      </c>
      <c r="AA6" s="109">
        <f>Z6+($AE6-$Z6)/5</f>
        <v>3.1308000000000002E-2</v>
      </c>
      <c r="AB6" s="109">
        <f t="shared" ref="AB6:AD6" si="7">AA6+($AE6-$Z6)/5</f>
        <v>3.1526000000000005E-2</v>
      </c>
      <c r="AC6" s="109">
        <f t="shared" si="7"/>
        <v>3.1744000000000008E-2</v>
      </c>
      <c r="AD6" s="109">
        <f t="shared" si="7"/>
        <v>3.1962000000000011E-2</v>
      </c>
      <c r="AE6" s="109">
        <v>3.218E-2</v>
      </c>
    </row>
    <row r="7" spans="1:31" x14ac:dyDescent="0.3">
      <c r="A7" s="105" t="s">
        <v>1031</v>
      </c>
      <c r="B7" s="109">
        <v>2.4209999999999999E-2</v>
      </c>
      <c r="C7" s="109">
        <v>2.2069999999999999E-2</v>
      </c>
      <c r="D7" s="109">
        <v>2.145E-2</v>
      </c>
      <c r="E7" s="109">
        <v>2.138E-2</v>
      </c>
      <c r="F7" s="109">
        <v>2.172E-2</v>
      </c>
      <c r="G7" s="109">
        <v>2.1729999999999999E-2</v>
      </c>
      <c r="H7" s="109">
        <v>2.164E-2</v>
      </c>
      <c r="I7" s="109">
        <v>2.1839999999999998E-2</v>
      </c>
      <c r="J7" s="109">
        <v>2.316E-2</v>
      </c>
      <c r="K7" s="109">
        <v>2.3560000000000001E-2</v>
      </c>
      <c r="L7" s="109">
        <f>K7+($P7-$K7)/5</f>
        <v>2.3980000000000001E-2</v>
      </c>
      <c r="M7" s="109">
        <f t="shared" ref="M7:O8" si="8">L7+($P7-$K7)/5</f>
        <v>2.4400000000000002E-2</v>
      </c>
      <c r="N7" s="109">
        <f t="shared" si="8"/>
        <v>2.4820000000000002E-2</v>
      </c>
      <c r="O7" s="109">
        <f t="shared" si="8"/>
        <v>2.5240000000000002E-2</v>
      </c>
      <c r="P7" s="109">
        <v>2.5659999999999999E-2</v>
      </c>
      <c r="Q7" s="109">
        <f>P7+($U7-$P7)/5</f>
        <v>2.5721999999999998E-2</v>
      </c>
      <c r="R7" s="109">
        <f t="shared" ref="R7:T8" si="9">Q7+($U7-$P7)/5</f>
        <v>2.5783999999999998E-2</v>
      </c>
      <c r="S7" s="109">
        <f t="shared" si="9"/>
        <v>2.5845999999999997E-2</v>
      </c>
      <c r="T7" s="109">
        <f t="shared" si="9"/>
        <v>2.5907999999999997E-2</v>
      </c>
      <c r="U7" s="109">
        <v>2.597E-2</v>
      </c>
      <c r="V7" s="109">
        <f>U7+($Z7-$U7)/5</f>
        <v>2.5842E-2</v>
      </c>
      <c r="W7" s="109">
        <f t="shared" ref="W7:Y7" si="10">V7+($Z7-$U7)/5</f>
        <v>2.5714000000000001E-2</v>
      </c>
      <c r="X7" s="109">
        <f t="shared" si="10"/>
        <v>2.5586000000000001E-2</v>
      </c>
      <c r="Y7" s="109">
        <f t="shared" si="10"/>
        <v>2.5458000000000001E-2</v>
      </c>
      <c r="Z7" s="109">
        <v>2.5329999999999998E-2</v>
      </c>
      <c r="AA7" s="109">
        <f>Z7+($AE7-$Z7)/5</f>
        <v>2.4607999999999998E-2</v>
      </c>
      <c r="AB7" s="109">
        <f t="shared" ref="AB7:AD7" si="11">AA7+($AE7-$Z7)/5</f>
        <v>2.3885999999999998E-2</v>
      </c>
      <c r="AC7" s="109">
        <f t="shared" si="11"/>
        <v>2.3163999999999997E-2</v>
      </c>
      <c r="AD7" s="109">
        <f t="shared" si="11"/>
        <v>2.2441999999999997E-2</v>
      </c>
      <c r="AE7" s="109">
        <v>2.172E-2</v>
      </c>
    </row>
    <row r="8" spans="1:31" x14ac:dyDescent="0.3">
      <c r="A8" s="105" t="s">
        <v>1032</v>
      </c>
      <c r="B8" s="105">
        <v>2.5860000000000001E-2</v>
      </c>
      <c r="C8" s="105">
        <v>2.6280000000000001E-2</v>
      </c>
      <c r="D8" s="105">
        <v>2.8250000000000001E-2</v>
      </c>
      <c r="E8" s="105">
        <v>3.0009999999999998E-2</v>
      </c>
      <c r="F8" s="105">
        <v>3.27E-2</v>
      </c>
      <c r="G8" s="105">
        <v>3.3160000000000002E-2</v>
      </c>
      <c r="H8" s="105">
        <v>3.415E-2</v>
      </c>
      <c r="I8" s="105">
        <v>3.6020000000000003E-2</v>
      </c>
      <c r="J8" s="105">
        <v>3.6700000000000003E-2</v>
      </c>
      <c r="K8" s="105">
        <v>3.7969999999999997E-2</v>
      </c>
      <c r="L8" s="109">
        <f>K8+($P8-$K8)/5</f>
        <v>3.8011999999999997E-2</v>
      </c>
      <c r="M8" s="109">
        <f t="shared" si="8"/>
        <v>3.8053999999999998E-2</v>
      </c>
      <c r="N8" s="109">
        <f t="shared" si="8"/>
        <v>3.8095999999999998E-2</v>
      </c>
      <c r="O8" s="109">
        <f t="shared" si="8"/>
        <v>3.8137999999999998E-2</v>
      </c>
      <c r="P8" s="105">
        <v>3.8179999999999999E-2</v>
      </c>
      <c r="Q8" s="109">
        <f>P8+($U8-$P8)/5</f>
        <v>3.8429999999999999E-2</v>
      </c>
      <c r="R8" s="109">
        <f t="shared" si="9"/>
        <v>3.8679999999999999E-2</v>
      </c>
      <c r="S8" s="109">
        <f t="shared" si="9"/>
        <v>3.8929999999999999E-2</v>
      </c>
      <c r="T8" s="109">
        <f t="shared" si="9"/>
        <v>3.918E-2</v>
      </c>
      <c r="U8" s="105">
        <v>3.943E-2</v>
      </c>
      <c r="V8" s="109">
        <f>U8+($Z8-$U8)/5</f>
        <v>3.9168000000000001E-2</v>
      </c>
      <c r="W8" s="109">
        <f>V8+($Z8-$U8)/5</f>
        <v>3.8906000000000003E-2</v>
      </c>
      <c r="X8" s="109">
        <f>W8+($Z8-$U8)/5</f>
        <v>3.8644000000000005E-2</v>
      </c>
      <c r="Y8" s="109">
        <f>X8+($Z8-$U8)/5</f>
        <v>3.8382000000000006E-2</v>
      </c>
      <c r="Z8" s="109">
        <v>3.8120000000000001E-2</v>
      </c>
      <c r="AA8" s="109">
        <f>Z8+($AE8-$Z8)/5</f>
        <v>3.7844000000000003E-2</v>
      </c>
      <c r="AB8" s="109">
        <f>AA8+($AE8-$Z8)/5</f>
        <v>3.7568000000000004E-2</v>
      </c>
      <c r="AC8" s="109">
        <f>AB8+($AE8-$Z8)/5</f>
        <v>3.7292000000000006E-2</v>
      </c>
      <c r="AD8" s="109">
        <f>AC8+($AE8-$Z8)/5</f>
        <v>3.7016000000000007E-2</v>
      </c>
      <c r="AE8" s="105">
        <v>3.6740000000000002E-2</v>
      </c>
    </row>
  </sheetData>
  <hyperlinks>
    <hyperlink ref="A3" r:id="rId1" xr:uid="{DB97DEA3-0C0B-452A-BE2B-3EE93680B0C3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FDDC1-542E-4856-84A9-40D0CF025183}">
  <dimension ref="A2:E22"/>
  <sheetViews>
    <sheetView workbookViewId="0">
      <selection sqref="A1:E1048576"/>
    </sheetView>
  </sheetViews>
  <sheetFormatPr baseColWidth="10" defaultRowHeight="14.4" x14ac:dyDescent="0.3"/>
  <cols>
    <col min="1" max="5" width="11.5546875" style="105"/>
  </cols>
  <sheetData>
    <row r="2" spans="1:5" x14ac:dyDescent="0.3">
      <c r="A2" s="105" t="s">
        <v>422</v>
      </c>
      <c r="B2" s="105" t="s">
        <v>1033</v>
      </c>
    </row>
    <row r="4" spans="1:5" x14ac:dyDescent="0.3">
      <c r="B4" s="105" t="s">
        <v>1029</v>
      </c>
      <c r="C4" s="105" t="s">
        <v>1030</v>
      </c>
      <c r="D4" s="105" t="s">
        <v>1031</v>
      </c>
      <c r="E4" s="105" t="s">
        <v>1032</v>
      </c>
    </row>
    <row r="5" spans="1:5" x14ac:dyDescent="0.3">
      <c r="A5" s="105">
        <v>2018</v>
      </c>
      <c r="B5" s="110">
        <v>3365.45</v>
      </c>
      <c r="C5" s="110">
        <v>1203.259</v>
      </c>
      <c r="D5" s="110">
        <v>2363.306</v>
      </c>
      <c r="E5" s="110">
        <v>1771.3910000000001</v>
      </c>
    </row>
    <row r="6" spans="1:5" x14ac:dyDescent="0.3">
      <c r="A6" s="105">
        <v>2019</v>
      </c>
      <c r="B6" s="110">
        <v>3473.26</v>
      </c>
      <c r="C6" s="110">
        <v>1244.375</v>
      </c>
      <c r="D6" s="110">
        <v>2437.6350000000002</v>
      </c>
      <c r="E6" s="110">
        <v>1796.633</v>
      </c>
    </row>
    <row r="7" spans="1:5" x14ac:dyDescent="0.3">
      <c r="A7" s="105">
        <v>2020</v>
      </c>
      <c r="B7" s="110">
        <v>3405.43</v>
      </c>
      <c r="C7" s="110">
        <v>1121.9480000000001</v>
      </c>
      <c r="D7" s="110">
        <v>2309.703</v>
      </c>
      <c r="E7" s="110">
        <v>1656.96</v>
      </c>
    </row>
    <row r="8" spans="1:5" x14ac:dyDescent="0.3">
      <c r="A8" s="105">
        <v>2021</v>
      </c>
      <c r="B8" s="110">
        <v>3601.75</v>
      </c>
      <c r="C8" s="110">
        <v>1205.0630000000001</v>
      </c>
      <c r="D8" s="110">
        <v>2498.8240000000001</v>
      </c>
      <c r="E8" s="110">
        <v>1775.4349999999999</v>
      </c>
    </row>
    <row r="9" spans="1:5" x14ac:dyDescent="0.3">
      <c r="A9" s="105">
        <v>2022</v>
      </c>
      <c r="B9" s="110">
        <v>3813.8789999999999</v>
      </c>
      <c r="C9" s="110">
        <v>1315.0129999999999</v>
      </c>
      <c r="D9" s="110">
        <v>2628.357</v>
      </c>
      <c r="E9" s="110">
        <v>1889.3030000000001</v>
      </c>
    </row>
    <row r="10" spans="1:5" x14ac:dyDescent="0.3">
      <c r="A10" s="105">
        <v>2023</v>
      </c>
      <c r="B10" s="110">
        <v>4019.77</v>
      </c>
      <c r="C10" s="110">
        <v>1386.36</v>
      </c>
      <c r="D10" s="110">
        <v>2738.248</v>
      </c>
      <c r="E10" s="110">
        <v>1942.4570000000001</v>
      </c>
    </row>
    <row r="11" spans="1:5" x14ac:dyDescent="0.3">
      <c r="A11" s="105">
        <v>2024</v>
      </c>
      <c r="B11" s="110">
        <v>4220.33</v>
      </c>
      <c r="C11" s="110">
        <v>1468.181</v>
      </c>
      <c r="D11" s="110">
        <v>2853.2249999999999</v>
      </c>
      <c r="E11" s="110">
        <v>2003.8320000000001</v>
      </c>
    </row>
    <row r="12" spans="1:5" x14ac:dyDescent="0.3">
      <c r="A12" s="105">
        <v>2025</v>
      </c>
      <c r="B12" s="110">
        <v>4397.8580000000002</v>
      </c>
      <c r="C12" s="110">
        <v>1540.894</v>
      </c>
      <c r="D12" s="110">
        <v>2957.2539999999999</v>
      </c>
      <c r="E12" s="110">
        <v>2063.335</v>
      </c>
    </row>
    <row r="13" spans="1:5" x14ac:dyDescent="0.3">
      <c r="A13" s="105">
        <v>2026</v>
      </c>
      <c r="B13" s="110">
        <v>4556.0860000000002</v>
      </c>
      <c r="C13" s="110">
        <v>1603.518</v>
      </c>
      <c r="D13" s="110">
        <v>3055.6320000000001</v>
      </c>
      <c r="E13" s="110">
        <v>2127.4989999999998</v>
      </c>
    </row>
    <row r="14" spans="1:5" x14ac:dyDescent="0.3">
      <c r="A14" s="105">
        <v>2027</v>
      </c>
      <c r="B14" s="110">
        <v>4702.0590000000002</v>
      </c>
      <c r="C14" s="110">
        <v>1659.741</v>
      </c>
      <c r="D14" s="110">
        <v>3150.3530000000001</v>
      </c>
      <c r="E14" s="110">
        <v>2186.1550000000002</v>
      </c>
    </row>
    <row r="15" spans="1:5" x14ac:dyDescent="0.3">
      <c r="B15" s="110"/>
      <c r="C15" s="111"/>
    </row>
    <row r="16" spans="1:5" x14ac:dyDescent="0.3">
      <c r="B16" s="110"/>
      <c r="C16" s="111"/>
    </row>
    <row r="17" spans="2:3" x14ac:dyDescent="0.3">
      <c r="B17" s="110"/>
      <c r="C17" s="111"/>
    </row>
    <row r="18" spans="2:3" x14ac:dyDescent="0.3">
      <c r="B18" s="110"/>
      <c r="C18" s="111"/>
    </row>
    <row r="19" spans="2:3" x14ac:dyDescent="0.3">
      <c r="B19" s="110"/>
      <c r="C19" s="111"/>
    </row>
    <row r="20" spans="2:3" x14ac:dyDescent="0.3">
      <c r="B20" s="110"/>
      <c r="C20" s="111"/>
    </row>
    <row r="21" spans="2:3" x14ac:dyDescent="0.3">
      <c r="B21" s="110"/>
      <c r="C21" s="111"/>
    </row>
    <row r="22" spans="2:3" x14ac:dyDescent="0.3">
      <c r="B22" s="110"/>
      <c r="C22" s="111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59059-5192-4906-A1F8-A06BD1061531}">
  <dimension ref="A2:E16"/>
  <sheetViews>
    <sheetView tabSelected="1" workbookViewId="0">
      <selection activeCell="A3" sqref="A3:XFD3"/>
    </sheetView>
  </sheetViews>
  <sheetFormatPr baseColWidth="10" defaultRowHeight="14.4" x14ac:dyDescent="0.3"/>
  <sheetData>
    <row r="2" spans="1:5" x14ac:dyDescent="0.3">
      <c r="A2" t="s">
        <v>422</v>
      </c>
      <c r="B2" t="s">
        <v>1034</v>
      </c>
    </row>
    <row r="4" spans="1:5" x14ac:dyDescent="0.3">
      <c r="B4" t="s">
        <v>1029</v>
      </c>
      <c r="C4" t="s">
        <v>1031</v>
      </c>
      <c r="D4" t="s">
        <v>1035</v>
      </c>
      <c r="E4" t="s">
        <v>1030</v>
      </c>
    </row>
    <row r="5" spans="1:5" x14ac:dyDescent="0.3">
      <c r="A5">
        <v>2010</v>
      </c>
      <c r="B5">
        <v>36985</v>
      </c>
      <c r="C5">
        <v>44487</v>
      </c>
      <c r="D5">
        <v>66111</v>
      </c>
      <c r="E5">
        <v>18006</v>
      </c>
    </row>
    <row r="6" spans="1:5" x14ac:dyDescent="0.3">
      <c r="A6">
        <v>2011</v>
      </c>
      <c r="B6">
        <v>40623</v>
      </c>
      <c r="C6">
        <v>48049</v>
      </c>
      <c r="D6">
        <v>73167</v>
      </c>
      <c r="E6">
        <v>22584</v>
      </c>
    </row>
    <row r="7" spans="1:5" x14ac:dyDescent="0.3">
      <c r="A7">
        <v>2012</v>
      </c>
      <c r="B7">
        <v>37560</v>
      </c>
      <c r="C7">
        <v>46323</v>
      </c>
      <c r="D7">
        <v>80645</v>
      </c>
      <c r="E7">
        <v>27042</v>
      </c>
    </row>
    <row r="8" spans="1:5" x14ac:dyDescent="0.3">
      <c r="A8">
        <v>2013</v>
      </c>
      <c r="B8">
        <v>28555</v>
      </c>
      <c r="C8">
        <v>41518</v>
      </c>
      <c r="D8">
        <v>75123</v>
      </c>
      <c r="E8">
        <v>32956</v>
      </c>
    </row>
    <row r="9" spans="1:5" x14ac:dyDescent="0.3">
      <c r="A9">
        <v>2014</v>
      </c>
      <c r="B9">
        <v>26201</v>
      </c>
      <c r="C9">
        <v>39721</v>
      </c>
      <c r="D9">
        <v>72241</v>
      </c>
      <c r="E9">
        <v>33024</v>
      </c>
    </row>
    <row r="10" spans="1:5" x14ac:dyDescent="0.3">
      <c r="A10">
        <v>2015</v>
      </c>
      <c r="B10">
        <v>23405</v>
      </c>
      <c r="C10">
        <v>37595</v>
      </c>
      <c r="D10">
        <v>66656</v>
      </c>
      <c r="E10">
        <v>29774</v>
      </c>
    </row>
    <row r="11" spans="1:5" x14ac:dyDescent="0.3">
      <c r="A11">
        <v>2016</v>
      </c>
      <c r="B11">
        <v>20278</v>
      </c>
      <c r="C11">
        <v>35468</v>
      </c>
      <c r="D11">
        <v>64982</v>
      </c>
      <c r="E11">
        <v>27683</v>
      </c>
    </row>
    <row r="12" spans="1:5" x14ac:dyDescent="0.3">
      <c r="A12">
        <v>2017</v>
      </c>
      <c r="B12">
        <v>17904</v>
      </c>
      <c r="C12">
        <v>34574</v>
      </c>
      <c r="D12">
        <v>64052</v>
      </c>
      <c r="E12">
        <v>26169</v>
      </c>
    </row>
    <row r="13" spans="1:5" x14ac:dyDescent="0.3">
      <c r="A13">
        <v>2018</v>
      </c>
      <c r="B13">
        <v>16849</v>
      </c>
      <c r="C13">
        <v>35154</v>
      </c>
      <c r="D13">
        <v>63564</v>
      </c>
      <c r="E13">
        <v>26172</v>
      </c>
    </row>
    <row r="14" spans="1:5" x14ac:dyDescent="0.3">
      <c r="A14">
        <v>2019</v>
      </c>
      <c r="B14">
        <v>14796</v>
      </c>
      <c r="C14">
        <v>30550</v>
      </c>
      <c r="D14">
        <v>59535</v>
      </c>
      <c r="E14">
        <v>25033</v>
      </c>
    </row>
    <row r="15" spans="1:5" x14ac:dyDescent="0.3">
      <c r="A15">
        <v>2020</v>
      </c>
      <c r="B15">
        <v>10536</v>
      </c>
      <c r="C15">
        <v>25703</v>
      </c>
      <c r="D15">
        <v>56538</v>
      </c>
      <c r="E15">
        <v>22479</v>
      </c>
    </row>
    <row r="16" spans="1:5" x14ac:dyDescent="0.3">
      <c r="A16">
        <v>2021</v>
      </c>
      <c r="B16">
        <v>10785</v>
      </c>
      <c r="C16">
        <v>31228</v>
      </c>
      <c r="D16">
        <v>62303</v>
      </c>
      <c r="E16">
        <v>23376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Germany-Bonds</vt:lpstr>
      <vt:lpstr>Spain-Bonds</vt:lpstr>
      <vt:lpstr>France-Bonds</vt:lpstr>
      <vt:lpstr>Italy-Bonds</vt:lpstr>
      <vt:lpstr>Yield Curve</vt:lpstr>
      <vt:lpstr>GDP</vt:lpstr>
      <vt:lpstr>Interest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Noeh-L</dc:creator>
  <cp:lastModifiedBy>Noeh-L</cp:lastModifiedBy>
  <dcterms:created xsi:type="dcterms:W3CDTF">2023-06-10T18:42:31Z</dcterms:created>
  <dcterms:modified xsi:type="dcterms:W3CDTF">2023-06-10T19:20:03Z</dcterms:modified>
</cp:coreProperties>
</file>